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US\OneDrive - Unidad de Restitución de Tierras - URT\URT2021\OneDrive - Unidad de Restitución de Tierras - URT\URT2022\2. PLANES INSTIT TH\PLANES TH 2022 aprobado CIGD\PLAN DE CAPACITACIÓN 12012022\"/>
    </mc:Choice>
  </mc:AlternateContent>
  <xr:revisionPtr revIDLastSave="0" documentId="13_ncr:1_{5F282FCA-E676-47BF-9FC4-A2759309E65A}" xr6:coauthVersionLast="47" xr6:coauthVersionMax="47" xr10:uidLastSave="{00000000-0000-0000-0000-000000000000}"/>
  <bookViews>
    <workbookView xWindow="-120" yWindow="-120" windowWidth="20730" windowHeight="11160" firstSheet="1" activeTab="1" xr2:uid="{69C4E22A-3A76-4293-9EC2-0AAA4D39E35F}"/>
  </bookViews>
  <sheets>
    <sheet name=" Temas y Cronograma (2021)" sheetId="5" state="hidden" r:id="rId1"/>
    <sheet name=" Temas y Cronograma 2022" sheetId="2" r:id="rId2"/>
    <sheet name="Tabla para Ficha" sheetId="4" state="hidden" r:id="rId3"/>
    <sheet name="Meta 503" sheetId="3" state="hidden" r:id="rId4"/>
  </sheets>
  <definedNames>
    <definedName name="_xlnm._FilterDatabase" localSheetId="0" hidden="1">' Temas y Cronograma (2021)'!$A$1:$T$50</definedName>
    <definedName name="_xlnm._FilterDatabase" localSheetId="1" hidden="1">' Temas y Cronograma 2022'!$A$1:$T$24</definedName>
    <definedName name="_xlnm._FilterDatabase" localSheetId="2" hidden="1">'Tabla para Ficha'!$A$1:$F$41</definedName>
    <definedName name="_xlnm.Print_Area" localSheetId="0">' Temas y Cronograma (2021)'!$A$1:$T$47</definedName>
    <definedName name="_xlnm.Print_Area" localSheetId="1">' Temas y Cronograma 2022'!$A$1:$T$23</definedName>
    <definedName name="_xlnm.Print_Area" localSheetId="2">'Tabla para Ficha'!$A$1:$F$1</definedName>
    <definedName name="_xlnm.Print_Titles" localSheetId="0">' Temas y Cronograma (2021)'!$1:$1</definedName>
    <definedName name="_xlnm.Print_Titles" localSheetId="1">' Temas y Cronograma 2022'!$1:$1</definedName>
    <definedName name="_xlnm.Print_Titles" localSheetId="2">'Tabla para Ficha'!$1:$1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2" l="1"/>
  <c r="K21" i="2"/>
  <c r="L21" i="2"/>
  <c r="M21" i="2"/>
  <c r="N21" i="2"/>
  <c r="O21" i="2"/>
  <c r="P21" i="2"/>
  <c r="Q21" i="2"/>
  <c r="R21" i="2"/>
  <c r="S21" i="2"/>
  <c r="T21" i="2"/>
  <c r="I21" i="2"/>
  <c r="F21" i="2"/>
  <c r="S47" i="5"/>
  <c r="S49" i="5" s="1"/>
  <c r="R47" i="5"/>
  <c r="R49" i="5" s="1"/>
  <c r="O47" i="5"/>
  <c r="O49" i="5" s="1"/>
  <c r="K47" i="5"/>
  <c r="K49" i="5" s="1"/>
  <c r="J47" i="5"/>
  <c r="J49" i="5" s="1"/>
  <c r="T46" i="5"/>
  <c r="T47" i="5" s="1"/>
  <c r="T49" i="5" s="1"/>
  <c r="S46" i="5"/>
  <c r="R46" i="5"/>
  <c r="Q46" i="5"/>
  <c r="Q47" i="5" s="1"/>
  <c r="P46" i="5"/>
  <c r="P47" i="5" s="1"/>
  <c r="P49" i="5" s="1"/>
  <c r="O46" i="5"/>
  <c r="N46" i="5"/>
  <c r="N47" i="5" s="1"/>
  <c r="Q48" i="5" s="1"/>
  <c r="M46" i="5"/>
  <c r="M47" i="5" s="1"/>
  <c r="M49" i="5" s="1"/>
  <c r="L46" i="5"/>
  <c r="L47" i="5" s="1"/>
  <c r="K46" i="5"/>
  <c r="J46" i="5"/>
  <c r="I46" i="5"/>
  <c r="I47" i="5" s="1"/>
  <c r="H46" i="5"/>
  <c r="F46" i="5"/>
  <c r="U45" i="5"/>
  <c r="U44" i="5"/>
  <c r="U43" i="5"/>
  <c r="U42" i="5"/>
  <c r="U41" i="5"/>
  <c r="U40" i="5"/>
  <c r="U39" i="5"/>
  <c r="U38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U7" i="5"/>
  <c r="U6" i="5"/>
  <c r="U5" i="5"/>
  <c r="U46" i="5" s="1"/>
  <c r="W46" i="5" s="1"/>
  <c r="U4" i="5"/>
  <c r="U3" i="5"/>
  <c r="U7" i="2"/>
  <c r="U3" i="2"/>
  <c r="K22" i="2" l="1"/>
  <c r="N22" i="2" s="1"/>
  <c r="Q22" i="2" s="1"/>
  <c r="T22" i="2" s="1"/>
  <c r="I23" i="2"/>
  <c r="L49" i="5"/>
  <c r="N48" i="5"/>
  <c r="I49" i="5"/>
  <c r="K50" i="5" s="1"/>
  <c r="N50" i="5" s="1"/>
  <c r="K48" i="5"/>
  <c r="Q49" i="5"/>
  <c r="T48" i="5"/>
  <c r="N49" i="5"/>
  <c r="U4" i="2"/>
  <c r="U5" i="2"/>
  <c r="U6" i="2"/>
  <c r="U8" i="2"/>
  <c r="U9" i="2"/>
  <c r="U10" i="2"/>
  <c r="U11" i="2"/>
  <c r="U12" i="2"/>
  <c r="U13" i="2"/>
  <c r="U14" i="2"/>
  <c r="U15" i="2"/>
  <c r="U16" i="2"/>
  <c r="U19" i="2"/>
  <c r="U20" i="2"/>
  <c r="E41" i="4"/>
  <c r="D41" i="4"/>
  <c r="Q50" i="5" l="1"/>
  <c r="T50" i="5" s="1"/>
  <c r="U21" i="2"/>
  <c r="W21" i="2" s="1"/>
  <c r="K5" i="3"/>
  <c r="H21" i="2" l="1"/>
  <c r="M23" i="2" l="1"/>
  <c r="Q23" i="2"/>
  <c r="N23" i="2"/>
  <c r="R23" i="2"/>
  <c r="K23" i="2"/>
  <c r="O23" i="2"/>
  <c r="S23" i="2"/>
  <c r="L23" i="2"/>
  <c r="P23" i="2"/>
  <c r="T23" i="2"/>
  <c r="J23" i="2"/>
  <c r="K24" i="2" s="1"/>
  <c r="N24" i="2" l="1"/>
  <c r="X23" i="2"/>
  <c r="Q24" i="2"/>
  <c r="T24" i="2"/>
  <c r="X2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D19" authorId="0" shapeId="0" xr:uid="{731951C5-F458-4EF5-A45C-BB39BC7DE509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en que mes se va a realizar esta actividad? Indicar en la tabla</t>
        </r>
      </text>
    </comment>
    <comment ref="D33" authorId="0" shapeId="0" xr:uid="{B8ED1EC6-8E50-425D-953A-532092C45CA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esta actividad no se realizó en febrero, en que mes se llevará a cabo? Debe incorporarse como una reprogramación del cronograma.</t>
        </r>
      </text>
    </comment>
    <comment ref="D36" authorId="0" shapeId="0" xr:uid="{AB80C826-9F2A-40F8-840C-2C1F5C8C0253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esta actividad debe incluise en la presentación indicando que se agrega al crnograma</t>
        </r>
      </text>
    </comment>
    <comment ref="D37" authorId="0" shapeId="0" xr:uid="{7116D9A6-5821-4A32-A2CA-B80815D52A3F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ASUS:
esta actividad debe incluise en la presentación indicando que se agrega al crnograma</t>
        </r>
      </text>
    </comment>
    <comment ref="N43" authorId="0" shapeId="0" xr:uid="{F860CB9F-D84A-4D67-925B-87A490BE4DD1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esta actividad se elimina? En caso afirmativo ajustar a 0 </t>
        </r>
      </text>
    </comment>
  </commentList>
</comments>
</file>

<file path=xl/sharedStrings.xml><?xml version="1.0" encoding="utf-8"?>
<sst xmlns="http://schemas.openxmlformats.org/spreadsheetml/2006/main" count="570" uniqueCount="153">
  <si>
    <t>Proceso</t>
  </si>
  <si>
    <t>Dependencia</t>
  </si>
  <si>
    <t>¿Quién realiza la actividad?</t>
  </si>
  <si>
    <t>Acciones de Formación</t>
  </si>
  <si>
    <t>Población Objetivo</t>
  </si>
  <si>
    <t xml:space="preserve">Meta
 (Cantidad de Actividades) </t>
  </si>
  <si>
    <t>Cantidad Horas por Actividad</t>
  </si>
  <si>
    <t>Estratégico</t>
  </si>
  <si>
    <t>Oficina Asesora de Planeación</t>
  </si>
  <si>
    <t>Universidad Nacional</t>
  </si>
  <si>
    <t>Oficina de Tecnologías de la Información</t>
  </si>
  <si>
    <t xml:space="preserve">Misional </t>
  </si>
  <si>
    <t>Dirección Social</t>
  </si>
  <si>
    <t>Dirección de Asuntos Étnicos</t>
  </si>
  <si>
    <t>Colaboradores Dirección de Asuntos Étnicos</t>
  </si>
  <si>
    <t>Dirección Jurídica</t>
  </si>
  <si>
    <t xml:space="preserve">Dirección Catastral </t>
  </si>
  <si>
    <t>Apoyo</t>
  </si>
  <si>
    <t>Grupo de Gestión de Talento y Desarrollo Humano</t>
  </si>
  <si>
    <t>Inducción Institucional</t>
  </si>
  <si>
    <t>Funcionarios de nuevo ingreso</t>
  </si>
  <si>
    <t>Grupo de Gestión Económica y Financiera</t>
  </si>
  <si>
    <t>Grupo de Gestión de Seguimiento y Operación Administrativa</t>
  </si>
  <si>
    <t>Control y Evaluación</t>
  </si>
  <si>
    <t>Total actividades por período</t>
  </si>
  <si>
    <t>abril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</si>
  <si>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</si>
  <si>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</si>
  <si>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</si>
  <si>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</si>
  <si>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</si>
  <si>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>octubre</t>
  </si>
  <si>
    <t>noviembre</t>
  </si>
  <si>
    <t>ENERO</t>
  </si>
  <si>
    <t>FEBRERO</t>
  </si>
  <si>
    <t>MARZO</t>
  </si>
  <si>
    <t>ABRIL</t>
  </si>
  <si>
    <t xml:space="preserve">MAYO </t>
  </si>
  <si>
    <t>JUNIO</t>
  </si>
  <si>
    <t xml:space="preserve">JULIO </t>
  </si>
  <si>
    <t>AGOSTO</t>
  </si>
  <si>
    <t>SEPTIEMBRE</t>
  </si>
  <si>
    <t>OCTUBRE</t>
  </si>
  <si>
    <t>NOVIEMBRE</t>
  </si>
  <si>
    <t xml:space="preserve">DICIEMBRE </t>
  </si>
  <si>
    <t xml:space="preserve">Oficina Asesora de Comunicaciones </t>
  </si>
  <si>
    <t xml:space="preserve">Taller presencial Habilidades de Escritura </t>
  </si>
  <si>
    <t xml:space="preserve">Colaboradores  Oficina Asesora de Comunicaciones </t>
  </si>
  <si>
    <t>Taller práctico de edición y uso de Adobe Premier para la edición de videos</t>
  </si>
  <si>
    <t>Capacitación en manejo de medios y vocería</t>
  </si>
  <si>
    <t xml:space="preserve">Directivos Nivel Nacional y Territorial autorizados para ser replicadores de mansajes en medios externos. </t>
  </si>
  <si>
    <t>Power BI para manejo y análisis de datos e información</t>
  </si>
  <si>
    <t>Modalidad</t>
  </si>
  <si>
    <t>Presencial</t>
  </si>
  <si>
    <t>Remoto</t>
  </si>
  <si>
    <t>Funcionarios designados por Jefes y/o Líderes de Dependencia</t>
  </si>
  <si>
    <t xml:space="preserve">Fortalecimiento de la cultura de liderazgo, colaboración e innovación. </t>
  </si>
  <si>
    <t>Equipo Oficina de Tecnologías de la Información</t>
  </si>
  <si>
    <t>Colaboradores de la Unidad</t>
  </si>
  <si>
    <t xml:space="preserve">Conversatorios sobre Transformación Digital </t>
  </si>
  <si>
    <t>Curso  en Metodologías Ágiles en las Organizaciones (Scrum y Lean)</t>
  </si>
  <si>
    <t>Derecho probatorio aplicado al proceso de restitución de tierras</t>
  </si>
  <si>
    <t>Profesionales Jurídicos Direcciones Territoriales</t>
  </si>
  <si>
    <t>Profesionales Sociales y Catastrales Direcciones Territoriales</t>
  </si>
  <si>
    <t xml:space="preserve">Remoto </t>
  </si>
  <si>
    <t xml:space="preserve">Equipo Dirección Jurídica Nivel Central </t>
  </si>
  <si>
    <t xml:space="preserve">Universidad Nacional </t>
  </si>
  <si>
    <t xml:space="preserve">Funcionarios designados por Director Catastral </t>
  </si>
  <si>
    <t xml:space="preserve">Remoto/Presencial </t>
  </si>
  <si>
    <t xml:space="preserve">Curso Manejo de Drones </t>
  </si>
  <si>
    <t>Módulo de Fotointerpretación de imágenes capturadas con drones</t>
  </si>
  <si>
    <t>Normatividad, estructura e implementación de la política de catastro multipróposito</t>
  </si>
  <si>
    <t xml:space="preserve">Taller Motivacional para reconocer la importancia de la labora catastral </t>
  </si>
  <si>
    <t xml:space="preserve">Colaboradores Dirección Catastral </t>
  </si>
  <si>
    <t xml:space="preserve">Análisis de Datos a través de Excel y Acces Avanzado </t>
  </si>
  <si>
    <t xml:space="preserve">Funcionarios designados por Director Social </t>
  </si>
  <si>
    <t>Curso Formación de formadores en temas agrarios y de tierras</t>
  </si>
  <si>
    <t xml:space="preserve">Curso en Derecho de Familia (Sucesiones, Divorcios, Uniones Maritales y Legitimados) </t>
  </si>
  <si>
    <t>Curso Cuidado del Cuidador (Enfocado en afectaciones psicosociales asociadas al contacto con víctimas</t>
  </si>
  <si>
    <t xml:space="preserve">Oficina de Control Interno </t>
  </si>
  <si>
    <t>Taller de Análitica de Datos aplicada en auditoría</t>
  </si>
  <si>
    <t>Funcionarios Oficina de Control Interno</t>
  </si>
  <si>
    <t>Taller teórico práctico de gerencia efectiva aplicado a la función de auditoría</t>
  </si>
  <si>
    <t>Taller de Fortalecimiento de Habilidades Blandas</t>
  </si>
  <si>
    <t>Taller teórico práctico sobre métodos de auditoría para la valoración, evaluación y diseño de riesgos - Gerencia de Riesgos</t>
  </si>
  <si>
    <t xml:space="preserve">Charlas con Florentino (Experimentación y creatividad en el sector público. Elementos para implementar una cultura de la innovación. Teoría de la agencia y gobierno corporativo. </t>
  </si>
  <si>
    <t xml:space="preserve">Atención al Ciudadano </t>
  </si>
  <si>
    <t>Curso de Lengua de Señas II</t>
  </si>
  <si>
    <t xml:space="preserve">Curso de fortalecimiento jurídico relacionado con el derecho de petición enfocado en la misionalidad de la Unidad de Restitución de Tierras. </t>
  </si>
  <si>
    <t>Colaboradores que apoyan al Grupo de Atención al Ciudadano</t>
  </si>
  <si>
    <t>Curso en estrategias de liderazgo y coaching para manejo de conflictos, negociación y comunicación asertiva en escenarios de auditoría</t>
  </si>
  <si>
    <t>Equipo de Atención al Ciudadano Nivel Central</t>
  </si>
  <si>
    <t>Contratación Estatal</t>
  </si>
  <si>
    <t>Colaboradores del Grupo de Gestión Económica y Financiera</t>
  </si>
  <si>
    <t xml:space="preserve">Transformación Digital aplicada a la gestión financiera </t>
  </si>
  <si>
    <t>Equipo de Asuntos Disciplinarios</t>
  </si>
  <si>
    <t>Curso Ley 2094 de 2021</t>
  </si>
  <si>
    <t>Asuntos Disciplinarios</t>
  </si>
  <si>
    <t xml:space="preserve"> </t>
  </si>
  <si>
    <t>Colaboradores GSOA</t>
  </si>
  <si>
    <t xml:space="preserve">Habilidades Blandas para trabajar e l individuo en grupo, comunicación efectiva, empatía social, tercer lenguaje) </t>
  </si>
  <si>
    <t xml:space="preserve">Taller manejo del estrés para afianzar habilidades sociales mediante técnicas que faciliten el manejo de la ansiedad, favoreciendo la comunicación asertiva que incremente los resultados del equipo. </t>
  </si>
  <si>
    <t>Intervención personalizada para el equipo de líderes de la Dirección de Asuntos Étnicos</t>
  </si>
  <si>
    <t>Conversatorios Gestión Ambiental
* Conceptos básicos de gestión ambiental (teoría y práctica) 
* Aspectos importantes de la gestión ambiental</t>
  </si>
  <si>
    <t>Pares administrativos de la Unidad</t>
  </si>
  <si>
    <t xml:space="preserve">* Charla de manejo de residuos producidos en oficinas 
* Charla sobre conceptos y actividades de minimización, segregación y código de colores
* Charla sobre las 3 R 
* Charla sobre economía circular
</t>
  </si>
  <si>
    <t>Virtual/Remoto</t>
  </si>
  <si>
    <t>Reinducción</t>
  </si>
  <si>
    <t>Encuentro Talento Humano</t>
  </si>
  <si>
    <t xml:space="preserve">Enlaces de Talento Humano Nivel Territorial </t>
  </si>
  <si>
    <t xml:space="preserve">Taller de Conceptualización y Creatividad para el diseño de piezas comunicativas (Uso de Illustrator) </t>
  </si>
  <si>
    <t>Talleres Generando Valor Público</t>
  </si>
  <si>
    <t>Intervenciones para el  fortalecimiento institucional (Bolsa de horas para necesidades emergentes)</t>
  </si>
  <si>
    <t>Ítem</t>
  </si>
  <si>
    <t>Lugar de entrega o prestación de la actividad de capacitación</t>
  </si>
  <si>
    <t>Direcciones Territoriales (Ver Anexo 1)</t>
  </si>
  <si>
    <t xml:space="preserve">Bogotá </t>
  </si>
  <si>
    <t>Bogotá</t>
  </si>
  <si>
    <t>Curso Desafíos del sindicalismo en el siglo XXI</t>
  </si>
  <si>
    <t>Capacitaciones para el mejoramiento y optimización del modelo de operación de la Unidad</t>
  </si>
  <si>
    <t>Normatividad, estructura e implementación de la política de catastro multipropósito</t>
  </si>
  <si>
    <t>Taller de Analítica de Datos aplicada en auditoría</t>
  </si>
  <si>
    <t>% mensual</t>
  </si>
  <si>
    <t>% acumulado</t>
  </si>
  <si>
    <t>actividades</t>
  </si>
  <si>
    <t>personas</t>
  </si>
  <si>
    <t>#mensual</t>
  </si>
  <si>
    <t># acumulado</t>
  </si>
  <si>
    <t>Diseño y ejecución de una metodología para el acompañamiento en la elaboración y construcción del sentido estratégico del informe de empalme de la URT</t>
  </si>
  <si>
    <t xml:space="preserve">ACTIVIDADES ELIMINADAS </t>
  </si>
  <si>
    <t xml:space="preserve">ACTIVIDADES INCLUIDAS </t>
  </si>
  <si>
    <t>Escuela Superior de Administración Pública - ESAP</t>
  </si>
  <si>
    <t>Certificación en ISO 45001,  14001 y 90001</t>
  </si>
  <si>
    <t xml:space="preserve">Funcionarios Designados </t>
  </si>
  <si>
    <t>Servicio Nacional de Aprendizaje - SENA-DAFP</t>
  </si>
  <si>
    <t xml:space="preserve">Bilinguismo </t>
  </si>
  <si>
    <t>Funcionarios</t>
  </si>
  <si>
    <t>SEPT</t>
  </si>
  <si>
    <t>NOV</t>
  </si>
  <si>
    <t>ENE</t>
  </si>
  <si>
    <t>FEB</t>
  </si>
  <si>
    <t>MAR</t>
  </si>
  <si>
    <t>ABR</t>
  </si>
  <si>
    <t>MAY</t>
  </si>
  <si>
    <t>JUN</t>
  </si>
  <si>
    <t>JUL</t>
  </si>
  <si>
    <t>AGO</t>
  </si>
  <si>
    <t>OCT</t>
  </si>
  <si>
    <t>DIC</t>
  </si>
  <si>
    <t xml:space="preserve">Bilingüismo </t>
  </si>
  <si>
    <t>Fecha</t>
  </si>
  <si>
    <t>Modificación</t>
  </si>
  <si>
    <t>Se modifica el Cronograma del Plan Institucional de capacitación, redistribuyendo actividades en la vigencia, así como por la eliminación y adición de actividades conforme necesidades de las dependencias. Estas modificaciones fueron aprobadas por el Subcomité de Talento Humano en sesión del 28 de febrero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</si>
</sst>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 tint="4.9989318521683403E-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0" fontId="0" fillId="0" borderId="0" xfId="1" applyNumberFormat="1" applyFo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0" fillId="0" borderId="0" xfId="0" applyFill="1" applyAlignment="1">
      <alignment horizontal="center"/>
    </xf>
    <xf numFmtId="0" fontId="0" fillId="0" borderId="0" xfId="0" applyFill="1"/>
    <xf numFmtId="9" fontId="0" fillId="0" borderId="0" xfId="1" applyFont="1" applyFill="1" applyAlignment="1">
      <alignment horizontal="center"/>
    </xf>
    <xf numFmtId="0" fontId="4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top" wrapText="1"/>
    </xf>
    <xf numFmtId="164" fontId="0" fillId="0" borderId="0" xfId="1" applyNumberFormat="1" applyFont="1" applyFill="1" applyAlignment="1">
      <alignment horizontal="center"/>
    </xf>
    <xf numFmtId="164" fontId="0" fillId="4" borderId="0" xfId="0" applyNumberFormat="1" applyFill="1"/>
    <xf numFmtId="1" fontId="0" fillId="0" borderId="0" xfId="1" applyNumberFormat="1" applyFont="1"/>
    <xf numFmtId="0" fontId="0" fillId="5" borderId="0" xfId="0" applyFill="1"/>
    <xf numFmtId="0" fontId="0" fillId="5" borderId="0" xfId="0" applyFill="1" applyAlignment="1">
      <alignment wrapText="1"/>
    </xf>
    <xf numFmtId="1" fontId="0" fillId="4" borderId="0" xfId="0" applyNumberFormat="1" applyFill="1"/>
    <xf numFmtId="0" fontId="2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6" borderId="0" xfId="0" applyFill="1"/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0" fillId="0" borderId="0" xfId="0" applyNumberFormat="1"/>
    <xf numFmtId="165" fontId="0" fillId="0" borderId="0" xfId="2" applyNumberFormat="1" applyFont="1"/>
    <xf numFmtId="10" fontId="0" fillId="0" borderId="0" xfId="0" applyNumberFormat="1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14" fontId="0" fillId="0" borderId="1" xfId="0" applyNumberForma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9DD5F-603E-406F-9F69-89F5AE99898B}">
  <dimension ref="A1:W55"/>
  <sheetViews>
    <sheetView topLeftCell="E1" zoomScaleNormal="100" zoomScaleSheetLayoutView="80" workbookViewId="0">
      <pane ySplit="1" topLeftCell="A39" activePane="bottomLeft" state="frozen"/>
      <selection pane="bottomLeft" activeCell="I46" sqref="I46:T46"/>
    </sheetView>
  </sheetViews>
  <sheetFormatPr baseColWidth="10" defaultColWidth="11.42578125" defaultRowHeight="15" x14ac:dyDescent="0.25"/>
  <cols>
    <col min="1" max="1" width="10" customWidth="1"/>
    <col min="2" max="2" width="15.42578125" customWidth="1"/>
    <col min="3" max="3" width="14.85546875" customWidth="1"/>
    <col min="4" max="4" width="32.7109375" customWidth="1"/>
    <col min="5" max="5" width="21.5703125" customWidth="1"/>
    <col min="6" max="6" width="18.42578125" style="1" customWidth="1"/>
    <col min="7" max="7" width="14" style="1" bestFit="1" customWidth="1"/>
    <col min="8" max="8" width="9.5703125" style="1" hidden="1" customWidth="1"/>
    <col min="9" max="9" width="8.42578125" customWidth="1"/>
    <col min="10" max="11" width="8" customWidth="1"/>
    <col min="12" max="12" width="8.140625" customWidth="1"/>
    <col min="21" max="23" width="0" hidden="1" customWidth="1"/>
  </cols>
  <sheetData>
    <row r="1" spans="1:21" ht="33.7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52</v>
      </c>
      <c r="H1" s="7" t="s">
        <v>6</v>
      </c>
      <c r="I1" s="6" t="s">
        <v>33</v>
      </c>
      <c r="J1" s="6" t="s">
        <v>34</v>
      </c>
      <c r="K1" s="6" t="s">
        <v>35</v>
      </c>
      <c r="L1" s="6" t="s">
        <v>36</v>
      </c>
      <c r="M1" s="6" t="s">
        <v>37</v>
      </c>
      <c r="N1" s="6" t="s">
        <v>38</v>
      </c>
      <c r="O1" s="6" t="s">
        <v>39</v>
      </c>
      <c r="P1" s="6" t="s">
        <v>40</v>
      </c>
      <c r="Q1" s="6" t="s">
        <v>41</v>
      </c>
      <c r="R1" s="6" t="s">
        <v>42</v>
      </c>
      <c r="S1" s="6" t="s">
        <v>43</v>
      </c>
      <c r="T1" s="6" t="s">
        <v>44</v>
      </c>
    </row>
    <row r="2" spans="1:21" s="37" customFormat="1" ht="45" x14ac:dyDescent="0.25">
      <c r="A2" s="28" t="s">
        <v>7</v>
      </c>
      <c r="B2" s="28" t="s">
        <v>8</v>
      </c>
      <c r="C2" s="28" t="s">
        <v>9</v>
      </c>
      <c r="D2" s="28" t="s">
        <v>128</v>
      </c>
      <c r="E2" s="28" t="s">
        <v>58</v>
      </c>
      <c r="F2" s="26">
        <v>1</v>
      </c>
      <c r="G2" s="27" t="s">
        <v>53</v>
      </c>
      <c r="H2" s="35"/>
      <c r="I2" s="36"/>
      <c r="J2" s="36"/>
      <c r="K2" s="36"/>
      <c r="L2" s="36">
        <v>1</v>
      </c>
      <c r="M2" s="36"/>
      <c r="N2" s="36"/>
      <c r="O2" s="36"/>
      <c r="P2" s="36"/>
      <c r="Q2" s="36"/>
      <c r="R2" s="36"/>
      <c r="S2" s="36"/>
      <c r="T2" s="36"/>
    </row>
    <row r="3" spans="1:21" s="2" customFormat="1" ht="51.75" customHeight="1" x14ac:dyDescent="0.25">
      <c r="A3" s="9" t="s">
        <v>7</v>
      </c>
      <c r="B3" s="9" t="s">
        <v>8</v>
      </c>
      <c r="C3" s="9" t="s">
        <v>9</v>
      </c>
      <c r="D3" s="9" t="s">
        <v>119</v>
      </c>
      <c r="E3" s="10" t="s">
        <v>58</v>
      </c>
      <c r="F3" s="10">
        <v>3</v>
      </c>
      <c r="G3" s="10" t="s">
        <v>54</v>
      </c>
      <c r="H3" s="10">
        <v>70</v>
      </c>
      <c r="I3" s="11"/>
      <c r="J3" s="11"/>
      <c r="K3" s="11">
        <v>1</v>
      </c>
      <c r="L3" s="11"/>
      <c r="M3" s="3"/>
      <c r="N3" s="3">
        <v>1</v>
      </c>
      <c r="O3" s="3"/>
      <c r="P3" s="3"/>
      <c r="Q3" s="3">
        <v>1</v>
      </c>
      <c r="R3" s="3"/>
      <c r="S3" s="3"/>
      <c r="T3" s="3"/>
      <c r="U3" s="2">
        <f>SUM(I3:T3)</f>
        <v>3</v>
      </c>
    </row>
    <row r="4" spans="1:21" s="2" customFormat="1" ht="25.5" customHeight="1" x14ac:dyDescent="0.25">
      <c r="A4" s="29" t="s">
        <v>7</v>
      </c>
      <c r="B4" s="29" t="s">
        <v>45</v>
      </c>
      <c r="C4" s="29" t="s">
        <v>9</v>
      </c>
      <c r="D4" s="29" t="s">
        <v>46</v>
      </c>
      <c r="E4" s="30" t="s">
        <v>47</v>
      </c>
      <c r="F4" s="32">
        <v>1</v>
      </c>
      <c r="G4" s="10" t="s">
        <v>53</v>
      </c>
      <c r="H4" s="10">
        <v>0</v>
      </c>
      <c r="I4" s="11"/>
      <c r="J4" s="11">
        <v>0</v>
      </c>
      <c r="K4" s="11"/>
      <c r="L4" s="11"/>
      <c r="M4" s="3"/>
      <c r="N4" s="3"/>
      <c r="O4" s="3"/>
      <c r="P4" s="3"/>
      <c r="Q4" s="3"/>
      <c r="R4" s="3"/>
      <c r="S4" s="3"/>
      <c r="T4" s="3"/>
      <c r="U4" s="2">
        <f t="shared" ref="U4:U45" si="0">SUM(I4:T4)</f>
        <v>0</v>
      </c>
    </row>
    <row r="5" spans="1:21" s="2" customFormat="1" ht="33.75" x14ac:dyDescent="0.25">
      <c r="A5" s="29" t="s">
        <v>7</v>
      </c>
      <c r="B5" s="29" t="s">
        <v>45</v>
      </c>
      <c r="C5" s="29" t="s">
        <v>9</v>
      </c>
      <c r="D5" s="29" t="s">
        <v>110</v>
      </c>
      <c r="E5" s="29" t="s">
        <v>47</v>
      </c>
      <c r="F5" s="32">
        <v>1</v>
      </c>
      <c r="G5" s="10" t="s">
        <v>53</v>
      </c>
      <c r="H5" s="10">
        <v>0</v>
      </c>
      <c r="I5" s="11"/>
      <c r="J5" s="11"/>
      <c r="K5" s="11">
        <v>0</v>
      </c>
      <c r="L5" s="11"/>
      <c r="M5" s="3"/>
      <c r="N5" s="3"/>
      <c r="O5" s="3"/>
      <c r="P5" s="3"/>
      <c r="Q5" s="3"/>
      <c r="R5" s="3"/>
      <c r="S5" s="3"/>
      <c r="T5" s="3"/>
      <c r="U5" s="2">
        <f t="shared" si="0"/>
        <v>0</v>
      </c>
    </row>
    <row r="6" spans="1:21" s="2" customFormat="1" ht="22.5" x14ac:dyDescent="0.25">
      <c r="A6" s="31" t="s">
        <v>7</v>
      </c>
      <c r="B6" s="31" t="s">
        <v>45</v>
      </c>
      <c r="C6" s="31" t="s">
        <v>9</v>
      </c>
      <c r="D6" s="31" t="s">
        <v>48</v>
      </c>
      <c r="E6" s="32" t="s">
        <v>47</v>
      </c>
      <c r="F6" s="32">
        <v>1</v>
      </c>
      <c r="G6" s="10" t="s">
        <v>53</v>
      </c>
      <c r="H6" s="10">
        <v>0</v>
      </c>
      <c r="I6" s="11"/>
      <c r="J6" s="16"/>
      <c r="K6" s="11">
        <v>0</v>
      </c>
      <c r="L6" s="11"/>
      <c r="M6" s="3"/>
      <c r="N6" s="3"/>
      <c r="O6" s="3"/>
      <c r="P6" s="3"/>
      <c r="Q6" s="3"/>
      <c r="R6" s="3"/>
      <c r="S6" s="3"/>
      <c r="T6" s="3"/>
      <c r="U6" s="2">
        <f t="shared" si="0"/>
        <v>0</v>
      </c>
    </row>
    <row r="7" spans="1:21" s="2" customFormat="1" ht="45" x14ac:dyDescent="0.25">
      <c r="A7" s="9" t="s">
        <v>7</v>
      </c>
      <c r="B7" s="9" t="s">
        <v>45</v>
      </c>
      <c r="C7" s="9" t="s">
        <v>9</v>
      </c>
      <c r="D7" s="9" t="s">
        <v>49</v>
      </c>
      <c r="E7" s="10" t="s">
        <v>50</v>
      </c>
      <c r="F7" s="10">
        <v>1</v>
      </c>
      <c r="G7" s="10" t="s">
        <v>53</v>
      </c>
      <c r="H7" s="10">
        <v>16</v>
      </c>
      <c r="I7" s="11"/>
      <c r="J7" s="11">
        <v>1</v>
      </c>
      <c r="K7" s="11"/>
      <c r="L7" s="16"/>
      <c r="M7" s="3"/>
      <c r="N7" s="3"/>
      <c r="O7" s="3"/>
      <c r="P7" s="3"/>
      <c r="Q7" s="3"/>
      <c r="R7" s="3"/>
      <c r="S7" s="3"/>
      <c r="T7" s="3"/>
      <c r="U7" s="2">
        <f t="shared" si="0"/>
        <v>1</v>
      </c>
    </row>
    <row r="8" spans="1:21" s="2" customFormat="1" ht="33.75" x14ac:dyDescent="0.25">
      <c r="A8" s="9" t="s">
        <v>7</v>
      </c>
      <c r="B8" s="9" t="s">
        <v>10</v>
      </c>
      <c r="C8" s="9" t="s">
        <v>9</v>
      </c>
      <c r="D8" s="9" t="s">
        <v>51</v>
      </c>
      <c r="E8" s="10" t="s">
        <v>55</v>
      </c>
      <c r="F8" s="10">
        <v>1</v>
      </c>
      <c r="G8" s="10" t="s">
        <v>54</v>
      </c>
      <c r="H8" s="10">
        <v>24</v>
      </c>
      <c r="I8" s="11"/>
      <c r="J8" s="11"/>
      <c r="K8" s="11"/>
      <c r="L8" s="11"/>
      <c r="M8" s="3">
        <v>1</v>
      </c>
      <c r="N8" s="3"/>
      <c r="O8" s="3"/>
      <c r="P8" s="3"/>
      <c r="Q8" s="3"/>
      <c r="R8" s="3"/>
      <c r="S8" s="3"/>
      <c r="T8" s="3"/>
      <c r="U8" s="2">
        <f t="shared" si="0"/>
        <v>1</v>
      </c>
    </row>
    <row r="9" spans="1:21" s="2" customFormat="1" ht="33.75" x14ac:dyDescent="0.25">
      <c r="A9" s="31" t="s">
        <v>7</v>
      </c>
      <c r="B9" s="31" t="s">
        <v>10</v>
      </c>
      <c r="C9" s="31" t="s">
        <v>9</v>
      </c>
      <c r="D9" s="31" t="s">
        <v>56</v>
      </c>
      <c r="E9" s="32" t="s">
        <v>57</v>
      </c>
      <c r="F9" s="32">
        <v>5</v>
      </c>
      <c r="G9" s="10" t="s">
        <v>53</v>
      </c>
      <c r="H9" s="10">
        <v>0</v>
      </c>
      <c r="I9" s="11"/>
      <c r="J9" s="11"/>
      <c r="K9" s="11"/>
      <c r="L9" s="11">
        <v>0</v>
      </c>
      <c r="M9" s="3"/>
      <c r="N9" s="3"/>
      <c r="O9" s="3"/>
      <c r="P9" s="3"/>
      <c r="Q9" s="3"/>
      <c r="R9" s="3"/>
      <c r="S9" s="3"/>
      <c r="T9" s="3"/>
      <c r="U9" s="2">
        <f t="shared" si="0"/>
        <v>0</v>
      </c>
    </row>
    <row r="10" spans="1:21" s="2" customFormat="1" ht="33.75" x14ac:dyDescent="0.25">
      <c r="A10" s="31" t="s">
        <v>7</v>
      </c>
      <c r="B10" s="31" t="s">
        <v>10</v>
      </c>
      <c r="C10" s="31" t="s">
        <v>9</v>
      </c>
      <c r="D10" s="31" t="s">
        <v>59</v>
      </c>
      <c r="E10" s="32" t="s">
        <v>58</v>
      </c>
      <c r="F10" s="32">
        <v>2</v>
      </c>
      <c r="G10" s="10" t="s">
        <v>54</v>
      </c>
      <c r="H10" s="10">
        <v>0</v>
      </c>
      <c r="I10" s="11"/>
      <c r="J10" s="11"/>
      <c r="K10" s="11"/>
      <c r="L10" s="11"/>
      <c r="M10" s="3">
        <v>0</v>
      </c>
      <c r="N10" s="3"/>
      <c r="O10" s="3"/>
      <c r="P10" s="3"/>
      <c r="Q10" s="3"/>
      <c r="R10" s="3"/>
      <c r="S10" s="3"/>
      <c r="T10" s="3"/>
      <c r="U10" s="2">
        <f t="shared" si="0"/>
        <v>0</v>
      </c>
    </row>
    <row r="11" spans="1:21" s="2" customFormat="1" ht="33.75" x14ac:dyDescent="0.25">
      <c r="A11" s="31" t="s">
        <v>7</v>
      </c>
      <c r="B11" s="31" t="s">
        <v>10</v>
      </c>
      <c r="C11" s="31" t="s">
        <v>9</v>
      </c>
      <c r="D11" s="31" t="s">
        <v>60</v>
      </c>
      <c r="E11" s="32" t="s">
        <v>55</v>
      </c>
      <c r="F11" s="32">
        <v>1</v>
      </c>
      <c r="G11" s="10" t="s">
        <v>54</v>
      </c>
      <c r="H11" s="10">
        <v>0</v>
      </c>
      <c r="I11" s="11"/>
      <c r="J11" s="11"/>
      <c r="K11" s="11"/>
      <c r="L11" s="11"/>
      <c r="M11" s="3"/>
      <c r="N11" s="3">
        <v>0</v>
      </c>
      <c r="O11" s="3"/>
      <c r="P11" s="3"/>
      <c r="Q11" s="3"/>
      <c r="R11" s="3"/>
      <c r="S11" s="3"/>
      <c r="T11" s="3"/>
      <c r="U11" s="2">
        <f t="shared" si="0"/>
        <v>0</v>
      </c>
    </row>
    <row r="12" spans="1:21" s="2" customFormat="1" ht="56.25" x14ac:dyDescent="0.25">
      <c r="A12" s="31" t="s">
        <v>11</v>
      </c>
      <c r="B12" s="31" t="s">
        <v>13</v>
      </c>
      <c r="C12" s="31" t="s">
        <v>9</v>
      </c>
      <c r="D12" s="31" t="s">
        <v>101</v>
      </c>
      <c r="E12" s="32" t="s">
        <v>14</v>
      </c>
      <c r="F12" s="32">
        <v>1</v>
      </c>
      <c r="G12" s="10" t="s">
        <v>53</v>
      </c>
      <c r="H12" s="10">
        <v>0</v>
      </c>
      <c r="I12" s="11"/>
      <c r="J12" s="11"/>
      <c r="K12" s="11">
        <v>0</v>
      </c>
      <c r="L12" s="11"/>
      <c r="M12" s="3"/>
      <c r="N12" s="3"/>
      <c r="O12" s="3"/>
      <c r="P12" s="3"/>
      <c r="Q12" s="3"/>
      <c r="R12" s="3"/>
      <c r="S12" s="3"/>
      <c r="T12" s="3"/>
      <c r="U12" s="2">
        <f t="shared" si="0"/>
        <v>0</v>
      </c>
    </row>
    <row r="13" spans="1:21" s="2" customFormat="1" ht="22.5" x14ac:dyDescent="0.25">
      <c r="A13" s="31" t="s">
        <v>11</v>
      </c>
      <c r="B13" s="31" t="s">
        <v>13</v>
      </c>
      <c r="C13" s="31" t="s">
        <v>9</v>
      </c>
      <c r="D13" s="31" t="s">
        <v>102</v>
      </c>
      <c r="E13" s="32" t="s">
        <v>14</v>
      </c>
      <c r="F13" s="32">
        <v>5</v>
      </c>
      <c r="G13" s="10" t="s">
        <v>54</v>
      </c>
      <c r="H13" s="10">
        <v>0</v>
      </c>
      <c r="I13" s="11"/>
      <c r="J13" s="11"/>
      <c r="K13" s="11"/>
      <c r="L13" s="11"/>
      <c r="M13" s="3">
        <v>0</v>
      </c>
      <c r="N13" s="3"/>
      <c r="O13" s="3"/>
      <c r="P13" s="3"/>
      <c r="Q13" s="3"/>
      <c r="R13" s="3"/>
      <c r="S13" s="3"/>
      <c r="T13" s="3"/>
      <c r="U13" s="2">
        <f t="shared" si="0"/>
        <v>0</v>
      </c>
    </row>
    <row r="14" spans="1:21" s="2" customFormat="1" ht="47.25" customHeight="1" x14ac:dyDescent="0.25">
      <c r="A14" s="9" t="s">
        <v>11</v>
      </c>
      <c r="B14" s="9" t="s">
        <v>15</v>
      </c>
      <c r="C14" s="9" t="s">
        <v>9</v>
      </c>
      <c r="D14" s="12" t="s">
        <v>61</v>
      </c>
      <c r="E14" s="10" t="s">
        <v>62</v>
      </c>
      <c r="F14" s="10">
        <v>4</v>
      </c>
      <c r="G14" s="10" t="s">
        <v>54</v>
      </c>
      <c r="H14" s="10">
        <v>8</v>
      </c>
      <c r="I14" s="11"/>
      <c r="J14" s="11"/>
      <c r="K14" s="11"/>
      <c r="L14" s="11">
        <v>4</v>
      </c>
      <c r="M14" s="3"/>
      <c r="N14" s="3"/>
      <c r="O14" s="3"/>
      <c r="P14" s="3"/>
      <c r="Q14" s="3"/>
      <c r="R14" s="3"/>
      <c r="S14" s="3"/>
      <c r="T14" s="3"/>
      <c r="U14" s="2">
        <f t="shared" si="0"/>
        <v>4</v>
      </c>
    </row>
    <row r="15" spans="1:21" s="2" customFormat="1" ht="33.75" x14ac:dyDescent="0.25">
      <c r="A15" s="31" t="s">
        <v>11</v>
      </c>
      <c r="B15" s="31" t="s">
        <v>15</v>
      </c>
      <c r="C15" s="31" t="s">
        <v>9</v>
      </c>
      <c r="D15" s="33" t="s">
        <v>61</v>
      </c>
      <c r="E15" s="32" t="s">
        <v>63</v>
      </c>
      <c r="F15" s="32">
        <v>4</v>
      </c>
      <c r="G15" s="10" t="s">
        <v>64</v>
      </c>
      <c r="H15" s="10">
        <v>0</v>
      </c>
      <c r="I15" s="11"/>
      <c r="J15" s="11"/>
      <c r="K15" s="11"/>
      <c r="L15" s="11"/>
      <c r="M15" s="3">
        <v>0</v>
      </c>
      <c r="N15" s="3"/>
      <c r="O15" s="3"/>
      <c r="P15" s="3"/>
      <c r="Q15" s="3"/>
      <c r="R15" s="3"/>
      <c r="S15" s="3"/>
      <c r="T15" s="3"/>
      <c r="U15" s="2">
        <f t="shared" si="0"/>
        <v>0</v>
      </c>
    </row>
    <row r="16" spans="1:21" s="2" customFormat="1" ht="22.5" x14ac:dyDescent="0.25">
      <c r="A16" s="31" t="s">
        <v>11</v>
      </c>
      <c r="B16" s="31" t="s">
        <v>15</v>
      </c>
      <c r="C16" s="31" t="s">
        <v>9</v>
      </c>
      <c r="D16" s="33" t="s">
        <v>61</v>
      </c>
      <c r="E16" s="32" t="s">
        <v>65</v>
      </c>
      <c r="F16" s="32">
        <v>1</v>
      </c>
      <c r="G16" s="10" t="s">
        <v>53</v>
      </c>
      <c r="H16" s="10">
        <v>0</v>
      </c>
      <c r="I16" s="11"/>
      <c r="J16" s="11"/>
      <c r="K16" s="11"/>
      <c r="L16" s="11"/>
      <c r="M16" s="3">
        <v>0</v>
      </c>
      <c r="N16" s="3"/>
      <c r="O16" s="3"/>
      <c r="P16" s="3"/>
      <c r="Q16" s="3"/>
      <c r="R16" s="3"/>
      <c r="S16" s="3"/>
      <c r="T16" s="3"/>
      <c r="U16" s="2">
        <f t="shared" si="0"/>
        <v>0</v>
      </c>
    </row>
    <row r="17" spans="1:21" s="2" customFormat="1" ht="22.5" x14ac:dyDescent="0.25">
      <c r="A17" s="34" t="s">
        <v>11</v>
      </c>
      <c r="B17" s="34" t="s">
        <v>15</v>
      </c>
      <c r="C17" s="34" t="s">
        <v>9</v>
      </c>
      <c r="D17" s="34" t="s">
        <v>61</v>
      </c>
      <c r="E17" s="27" t="s">
        <v>65</v>
      </c>
      <c r="F17" s="27">
        <v>1</v>
      </c>
      <c r="G17" s="10" t="s">
        <v>64</v>
      </c>
      <c r="H17" s="10">
        <v>8</v>
      </c>
      <c r="I17" s="11"/>
      <c r="J17" s="11"/>
      <c r="K17" s="11"/>
      <c r="L17" s="11"/>
      <c r="M17" s="3">
        <v>1</v>
      </c>
      <c r="N17" s="3"/>
      <c r="O17" s="3"/>
      <c r="P17" s="3"/>
      <c r="Q17" s="3"/>
      <c r="R17" s="3"/>
      <c r="S17" s="3"/>
      <c r="T17" s="3"/>
      <c r="U17" s="2">
        <f t="shared" si="0"/>
        <v>1</v>
      </c>
    </row>
    <row r="18" spans="1:21" s="2" customFormat="1" ht="22.5" x14ac:dyDescent="0.25">
      <c r="A18" s="9" t="s">
        <v>11</v>
      </c>
      <c r="B18" s="9" t="s">
        <v>16</v>
      </c>
      <c r="C18" s="9" t="s">
        <v>66</v>
      </c>
      <c r="D18" s="9" t="s">
        <v>69</v>
      </c>
      <c r="E18" s="10" t="s">
        <v>67</v>
      </c>
      <c r="F18" s="10">
        <v>1</v>
      </c>
      <c r="G18" s="10" t="s">
        <v>68</v>
      </c>
      <c r="H18" s="10">
        <v>80</v>
      </c>
      <c r="I18" s="11"/>
      <c r="J18" s="11"/>
      <c r="K18" s="11"/>
      <c r="L18" s="11"/>
      <c r="M18" s="3"/>
      <c r="N18" s="3">
        <v>1</v>
      </c>
      <c r="O18" s="3"/>
      <c r="P18" s="3"/>
      <c r="Q18" s="3"/>
      <c r="R18" s="3"/>
      <c r="S18" s="3"/>
      <c r="T18" s="3"/>
      <c r="U18" s="2">
        <f t="shared" si="0"/>
        <v>1</v>
      </c>
    </row>
    <row r="19" spans="1:21" s="2" customFormat="1" ht="22.5" x14ac:dyDescent="0.25">
      <c r="A19" s="9" t="s">
        <v>11</v>
      </c>
      <c r="B19" s="9" t="s">
        <v>16</v>
      </c>
      <c r="C19" s="9" t="s">
        <v>66</v>
      </c>
      <c r="D19" s="9" t="s">
        <v>70</v>
      </c>
      <c r="E19" s="10" t="s">
        <v>67</v>
      </c>
      <c r="F19" s="10">
        <v>1</v>
      </c>
      <c r="G19" s="10" t="s">
        <v>54</v>
      </c>
      <c r="H19" s="10">
        <v>16</v>
      </c>
      <c r="I19" s="11"/>
      <c r="J19" s="11"/>
      <c r="K19" s="11"/>
      <c r="L19" s="11"/>
      <c r="M19" s="3"/>
      <c r="N19" s="3"/>
      <c r="O19" s="3">
        <v>0</v>
      </c>
      <c r="P19" s="3"/>
      <c r="Q19" s="3"/>
      <c r="R19" s="3"/>
      <c r="S19" s="3"/>
      <c r="T19" s="3"/>
      <c r="U19" s="2">
        <f t="shared" si="0"/>
        <v>0</v>
      </c>
    </row>
    <row r="20" spans="1:21" s="2" customFormat="1" ht="22.5" x14ac:dyDescent="0.25">
      <c r="A20" s="31" t="s">
        <v>11</v>
      </c>
      <c r="B20" s="31" t="s">
        <v>16</v>
      </c>
      <c r="C20" s="31" t="s">
        <v>66</v>
      </c>
      <c r="D20" s="31" t="s">
        <v>120</v>
      </c>
      <c r="E20" s="32" t="s">
        <v>67</v>
      </c>
      <c r="F20" s="32">
        <v>1</v>
      </c>
      <c r="G20" s="10" t="s">
        <v>68</v>
      </c>
      <c r="H20" s="10">
        <v>0</v>
      </c>
      <c r="I20" s="11"/>
      <c r="J20" s="11"/>
      <c r="K20" s="11"/>
      <c r="L20" s="11"/>
      <c r="M20" s="3"/>
      <c r="N20" s="3"/>
      <c r="O20" s="3">
        <v>0</v>
      </c>
      <c r="P20" s="3"/>
      <c r="Q20" s="3"/>
      <c r="R20" s="3"/>
      <c r="S20" s="3"/>
      <c r="T20" s="3"/>
      <c r="U20" s="2">
        <f t="shared" si="0"/>
        <v>0</v>
      </c>
    </row>
    <row r="21" spans="1:21" s="2" customFormat="1" ht="22.5" x14ac:dyDescent="0.25">
      <c r="A21" s="31" t="s">
        <v>11</v>
      </c>
      <c r="B21" s="31" t="s">
        <v>16</v>
      </c>
      <c r="C21" s="31" t="s">
        <v>66</v>
      </c>
      <c r="D21" s="31" t="s">
        <v>72</v>
      </c>
      <c r="E21" s="32" t="s">
        <v>73</v>
      </c>
      <c r="F21" s="32">
        <v>2</v>
      </c>
      <c r="G21" s="10" t="s">
        <v>54</v>
      </c>
      <c r="H21" s="10">
        <v>0</v>
      </c>
      <c r="I21" s="11"/>
      <c r="J21" s="11"/>
      <c r="K21" s="11"/>
      <c r="L21" s="11">
        <v>0</v>
      </c>
      <c r="M21" s="3"/>
      <c r="N21" s="3"/>
      <c r="O21" s="3">
        <v>0</v>
      </c>
      <c r="P21" s="3"/>
      <c r="Q21" s="3"/>
      <c r="R21" s="3"/>
      <c r="S21" s="3"/>
      <c r="T21" s="3"/>
      <c r="U21" s="2">
        <f t="shared" si="0"/>
        <v>0</v>
      </c>
    </row>
    <row r="22" spans="1:21" s="2" customFormat="1" ht="22.5" x14ac:dyDescent="0.25">
      <c r="A22" s="31" t="s">
        <v>11</v>
      </c>
      <c r="B22" s="31" t="s">
        <v>12</v>
      </c>
      <c r="C22" s="31" t="s">
        <v>66</v>
      </c>
      <c r="D22" s="31" t="s">
        <v>74</v>
      </c>
      <c r="E22" s="32" t="s">
        <v>75</v>
      </c>
      <c r="F22" s="32">
        <v>1</v>
      </c>
      <c r="G22" s="10" t="s">
        <v>53</v>
      </c>
      <c r="H22" s="10">
        <v>0</v>
      </c>
      <c r="I22" s="11"/>
      <c r="J22" s="11"/>
      <c r="K22" s="11"/>
      <c r="L22" s="11"/>
      <c r="M22" s="3"/>
      <c r="N22" s="3">
        <v>0</v>
      </c>
      <c r="O22" s="3"/>
      <c r="P22" s="3"/>
      <c r="Q22" s="3"/>
      <c r="R22" s="3"/>
      <c r="S22" s="3"/>
      <c r="T22" s="3"/>
      <c r="U22" s="2">
        <f t="shared" si="0"/>
        <v>0</v>
      </c>
    </row>
    <row r="23" spans="1:21" s="2" customFormat="1" ht="22.5" x14ac:dyDescent="0.25">
      <c r="A23" s="9" t="s">
        <v>11</v>
      </c>
      <c r="B23" s="9" t="s">
        <v>12</v>
      </c>
      <c r="C23" s="9" t="s">
        <v>66</v>
      </c>
      <c r="D23" s="9" t="s">
        <v>76</v>
      </c>
      <c r="E23" s="10" t="s">
        <v>75</v>
      </c>
      <c r="F23" s="10">
        <v>1</v>
      </c>
      <c r="G23" s="10" t="s">
        <v>64</v>
      </c>
      <c r="H23" s="10">
        <v>8</v>
      </c>
      <c r="I23" s="11"/>
      <c r="J23" s="11"/>
      <c r="K23" s="11"/>
      <c r="L23" s="11"/>
      <c r="M23" s="3"/>
      <c r="N23" s="3"/>
      <c r="O23" s="3">
        <v>1</v>
      </c>
      <c r="P23" s="3"/>
      <c r="Q23" s="3"/>
      <c r="R23" s="3"/>
      <c r="S23" s="3"/>
      <c r="T23" s="3"/>
      <c r="U23" s="2">
        <f t="shared" si="0"/>
        <v>1</v>
      </c>
    </row>
    <row r="24" spans="1:21" s="2" customFormat="1" ht="22.5" x14ac:dyDescent="0.25">
      <c r="A24" s="31" t="s">
        <v>11</v>
      </c>
      <c r="B24" s="31" t="s">
        <v>12</v>
      </c>
      <c r="C24" s="31" t="s">
        <v>66</v>
      </c>
      <c r="D24" s="31" t="s">
        <v>77</v>
      </c>
      <c r="E24" s="32" t="s">
        <v>75</v>
      </c>
      <c r="F24" s="32">
        <v>1</v>
      </c>
      <c r="G24" s="10" t="s">
        <v>64</v>
      </c>
      <c r="H24" s="10">
        <v>0</v>
      </c>
      <c r="I24" s="11"/>
      <c r="J24" s="11"/>
      <c r="K24" s="11"/>
      <c r="L24" s="11"/>
      <c r="M24" s="3"/>
      <c r="N24" s="3"/>
      <c r="O24" s="3">
        <v>0</v>
      </c>
      <c r="P24" s="3"/>
      <c r="Q24" s="3"/>
      <c r="R24" s="3"/>
      <c r="S24" s="3"/>
      <c r="T24" s="3"/>
      <c r="U24" s="2">
        <f t="shared" si="0"/>
        <v>0</v>
      </c>
    </row>
    <row r="25" spans="1:21" s="2" customFormat="1" ht="33.75" x14ac:dyDescent="0.25">
      <c r="A25" s="31" t="s">
        <v>11</v>
      </c>
      <c r="B25" s="31" t="s">
        <v>12</v>
      </c>
      <c r="C25" s="31" t="s">
        <v>66</v>
      </c>
      <c r="D25" s="31" t="s">
        <v>78</v>
      </c>
      <c r="E25" s="32" t="s">
        <v>75</v>
      </c>
      <c r="F25" s="32">
        <v>1</v>
      </c>
      <c r="G25" s="10" t="s">
        <v>64</v>
      </c>
      <c r="H25" s="10">
        <v>0</v>
      </c>
      <c r="I25" s="11"/>
      <c r="J25" s="11"/>
      <c r="K25" s="11"/>
      <c r="L25" s="11"/>
      <c r="M25" s="3"/>
      <c r="N25" s="3"/>
      <c r="O25" s="3"/>
      <c r="P25" s="3">
        <v>0</v>
      </c>
      <c r="Q25" s="3"/>
      <c r="R25" s="3"/>
      <c r="S25" s="3"/>
      <c r="T25" s="3"/>
      <c r="U25" s="2">
        <f t="shared" si="0"/>
        <v>0</v>
      </c>
    </row>
    <row r="26" spans="1:21" s="2" customFormat="1" ht="22.5" x14ac:dyDescent="0.25">
      <c r="A26" s="31" t="s">
        <v>23</v>
      </c>
      <c r="B26" s="31" t="s">
        <v>79</v>
      </c>
      <c r="C26" s="31" t="s">
        <v>9</v>
      </c>
      <c r="D26" s="31" t="s">
        <v>121</v>
      </c>
      <c r="E26" s="32" t="s">
        <v>81</v>
      </c>
      <c r="F26" s="32">
        <v>1</v>
      </c>
      <c r="G26" s="10" t="s">
        <v>64</v>
      </c>
      <c r="H26" s="10">
        <v>0</v>
      </c>
      <c r="I26" s="11"/>
      <c r="J26" s="11"/>
      <c r="K26" s="11"/>
      <c r="L26" s="11"/>
      <c r="M26" s="3">
        <v>0</v>
      </c>
      <c r="N26" s="3"/>
      <c r="O26" s="3"/>
      <c r="P26" s="3"/>
      <c r="Q26" s="3"/>
      <c r="R26" s="3"/>
      <c r="S26" s="3"/>
      <c r="T26" s="3"/>
      <c r="U26" s="2">
        <f t="shared" si="0"/>
        <v>0</v>
      </c>
    </row>
    <row r="27" spans="1:21" s="2" customFormat="1" ht="22.5" x14ac:dyDescent="0.25">
      <c r="A27" s="31" t="s">
        <v>23</v>
      </c>
      <c r="B27" s="31" t="s">
        <v>79</v>
      </c>
      <c r="C27" s="31" t="s">
        <v>9</v>
      </c>
      <c r="D27" s="31" t="s">
        <v>82</v>
      </c>
      <c r="E27" s="32" t="s">
        <v>81</v>
      </c>
      <c r="F27" s="32">
        <v>1</v>
      </c>
      <c r="G27" s="10" t="s">
        <v>64</v>
      </c>
      <c r="H27" s="10">
        <v>0</v>
      </c>
      <c r="I27" s="11"/>
      <c r="J27" s="11"/>
      <c r="K27" s="11"/>
      <c r="L27" s="11"/>
      <c r="M27" s="3"/>
      <c r="N27" s="3">
        <v>0</v>
      </c>
      <c r="O27" s="3"/>
      <c r="P27" s="3"/>
      <c r="Q27" s="3"/>
      <c r="R27" s="3"/>
      <c r="S27" s="3"/>
      <c r="T27" s="3"/>
      <c r="U27" s="2">
        <f t="shared" si="0"/>
        <v>0</v>
      </c>
    </row>
    <row r="28" spans="1:21" s="2" customFormat="1" ht="22.5" x14ac:dyDescent="0.25">
      <c r="A28" s="31" t="s">
        <v>23</v>
      </c>
      <c r="B28" s="31" t="s">
        <v>79</v>
      </c>
      <c r="C28" s="31" t="s">
        <v>9</v>
      </c>
      <c r="D28" s="31" t="s">
        <v>83</v>
      </c>
      <c r="E28" s="32" t="s">
        <v>81</v>
      </c>
      <c r="F28" s="32">
        <v>1</v>
      </c>
      <c r="G28" s="10" t="s">
        <v>54</v>
      </c>
      <c r="H28" s="10">
        <v>0</v>
      </c>
      <c r="I28" s="11"/>
      <c r="J28" s="11"/>
      <c r="K28" s="11"/>
      <c r="L28" s="11">
        <v>0</v>
      </c>
      <c r="M28" s="3"/>
      <c r="N28" s="3"/>
      <c r="O28" s="3"/>
      <c r="P28" s="3"/>
      <c r="Q28" s="3"/>
      <c r="R28" s="3"/>
      <c r="S28" s="3"/>
      <c r="T28" s="3"/>
      <c r="U28" s="2">
        <f t="shared" si="0"/>
        <v>0</v>
      </c>
    </row>
    <row r="29" spans="1:21" s="2" customFormat="1" ht="33.75" x14ac:dyDescent="0.25">
      <c r="A29" s="9" t="s">
        <v>23</v>
      </c>
      <c r="B29" s="9" t="s">
        <v>79</v>
      </c>
      <c r="C29" s="9" t="s">
        <v>9</v>
      </c>
      <c r="D29" s="9" t="s">
        <v>84</v>
      </c>
      <c r="E29" s="10" t="s">
        <v>81</v>
      </c>
      <c r="F29" s="10">
        <v>1</v>
      </c>
      <c r="G29" s="10" t="s">
        <v>54</v>
      </c>
      <c r="H29" s="10">
        <v>16</v>
      </c>
      <c r="I29" s="11"/>
      <c r="J29" s="11"/>
      <c r="K29" s="11"/>
      <c r="L29" s="11"/>
      <c r="M29" s="3">
        <v>1</v>
      </c>
      <c r="N29" s="3"/>
      <c r="O29" s="3"/>
      <c r="P29" s="3"/>
      <c r="Q29" s="3"/>
      <c r="R29" s="3"/>
      <c r="S29" s="3"/>
      <c r="T29" s="3"/>
      <c r="U29" s="2">
        <f t="shared" si="0"/>
        <v>1</v>
      </c>
    </row>
    <row r="30" spans="1:21" s="2" customFormat="1" ht="56.25" x14ac:dyDescent="0.25">
      <c r="A30" s="31" t="s">
        <v>23</v>
      </c>
      <c r="B30" s="31" t="s">
        <v>79</v>
      </c>
      <c r="C30" s="31" t="s">
        <v>9</v>
      </c>
      <c r="D30" s="31" t="s">
        <v>85</v>
      </c>
      <c r="E30" s="32" t="s">
        <v>58</v>
      </c>
      <c r="F30" s="32">
        <v>3</v>
      </c>
      <c r="G30" s="10" t="s">
        <v>54</v>
      </c>
      <c r="H30" s="10">
        <v>0</v>
      </c>
      <c r="I30" s="11"/>
      <c r="J30" s="11"/>
      <c r="K30" s="11">
        <v>0</v>
      </c>
      <c r="L30" s="11"/>
      <c r="M30" s="3"/>
      <c r="N30" s="3">
        <v>0</v>
      </c>
      <c r="O30" s="3"/>
      <c r="P30" s="3"/>
      <c r="Q30" s="3">
        <v>0</v>
      </c>
      <c r="R30" s="3"/>
      <c r="S30" s="3"/>
      <c r="T30" s="3"/>
      <c r="U30" s="2">
        <f t="shared" si="0"/>
        <v>0</v>
      </c>
    </row>
    <row r="31" spans="1:21" s="2" customFormat="1" ht="33.75" x14ac:dyDescent="0.25">
      <c r="A31" s="9" t="s">
        <v>17</v>
      </c>
      <c r="B31" s="9" t="s">
        <v>18</v>
      </c>
      <c r="C31" s="9" t="s">
        <v>18</v>
      </c>
      <c r="D31" s="9" t="s">
        <v>19</v>
      </c>
      <c r="E31" s="10" t="s">
        <v>20</v>
      </c>
      <c r="F31" s="10">
        <v>7</v>
      </c>
      <c r="G31" s="10" t="s">
        <v>106</v>
      </c>
      <c r="H31" s="10">
        <v>12</v>
      </c>
      <c r="I31" s="11">
        <v>1</v>
      </c>
      <c r="J31" s="11"/>
      <c r="K31" s="11"/>
      <c r="L31" s="11"/>
      <c r="M31" s="3"/>
      <c r="N31" s="3"/>
      <c r="O31" s="3">
        <v>1</v>
      </c>
      <c r="P31" s="3">
        <v>1</v>
      </c>
      <c r="Q31" s="3">
        <v>1</v>
      </c>
      <c r="R31" s="3">
        <v>1</v>
      </c>
      <c r="S31" s="3">
        <v>1</v>
      </c>
      <c r="T31" s="3">
        <v>1</v>
      </c>
      <c r="U31" s="2">
        <f t="shared" si="0"/>
        <v>7</v>
      </c>
    </row>
    <row r="32" spans="1:21" s="2" customFormat="1" ht="33.75" x14ac:dyDescent="0.25">
      <c r="A32" s="9" t="s">
        <v>17</v>
      </c>
      <c r="B32" s="9" t="s">
        <v>18</v>
      </c>
      <c r="C32" s="9" t="s">
        <v>18</v>
      </c>
      <c r="D32" s="9" t="s">
        <v>107</v>
      </c>
      <c r="E32" s="10" t="s">
        <v>58</v>
      </c>
      <c r="F32" s="10">
        <v>1</v>
      </c>
      <c r="G32" s="10" t="s">
        <v>64</v>
      </c>
      <c r="H32" s="10">
        <v>1</v>
      </c>
      <c r="I32" s="11"/>
      <c r="J32" s="11"/>
      <c r="K32" s="11">
        <v>1</v>
      </c>
      <c r="L32" s="11"/>
      <c r="M32" s="3"/>
      <c r="N32" s="3"/>
      <c r="O32" s="3"/>
      <c r="P32" s="3"/>
      <c r="Q32" s="3"/>
      <c r="R32" s="3"/>
      <c r="S32" s="3"/>
      <c r="T32" s="3"/>
      <c r="U32" s="2">
        <f t="shared" si="0"/>
        <v>1</v>
      </c>
    </row>
    <row r="33" spans="1:23" s="2" customFormat="1" ht="33.75" x14ac:dyDescent="0.25">
      <c r="A33" s="9" t="s">
        <v>17</v>
      </c>
      <c r="B33" s="9" t="s">
        <v>18</v>
      </c>
      <c r="C33" s="9" t="s">
        <v>18</v>
      </c>
      <c r="D33" s="9" t="s">
        <v>108</v>
      </c>
      <c r="E33" s="10" t="s">
        <v>109</v>
      </c>
      <c r="F33" s="10">
        <v>1</v>
      </c>
      <c r="G33" s="10" t="s">
        <v>53</v>
      </c>
      <c r="H33" s="10">
        <v>16</v>
      </c>
      <c r="I33" s="11"/>
      <c r="J33" s="11">
        <v>1</v>
      </c>
      <c r="K33" s="11"/>
      <c r="L33" s="11"/>
      <c r="M33" s="3"/>
      <c r="N33" s="3"/>
      <c r="O33" s="3"/>
      <c r="P33" s="3"/>
      <c r="Q33" s="3"/>
      <c r="R33" s="3"/>
      <c r="S33" s="3"/>
      <c r="T33" s="3"/>
      <c r="U33" s="2">
        <f t="shared" si="0"/>
        <v>1</v>
      </c>
    </row>
    <row r="34" spans="1:23" s="2" customFormat="1" ht="33.75" x14ac:dyDescent="0.25">
      <c r="A34" s="9" t="s">
        <v>17</v>
      </c>
      <c r="B34" s="9" t="s">
        <v>18</v>
      </c>
      <c r="C34" s="9" t="s">
        <v>9</v>
      </c>
      <c r="D34" s="39" t="s">
        <v>111</v>
      </c>
      <c r="E34" s="10" t="s">
        <v>58</v>
      </c>
      <c r="F34" s="10">
        <v>19</v>
      </c>
      <c r="G34" s="10" t="s">
        <v>54</v>
      </c>
      <c r="H34" s="10">
        <v>2</v>
      </c>
      <c r="I34" s="11"/>
      <c r="J34" s="11"/>
      <c r="K34" s="11">
        <v>4</v>
      </c>
      <c r="L34" s="11">
        <v>3</v>
      </c>
      <c r="M34" s="3">
        <v>3</v>
      </c>
      <c r="N34" s="3">
        <v>3</v>
      </c>
      <c r="O34" s="3">
        <v>4</v>
      </c>
      <c r="P34" s="3">
        <v>2</v>
      </c>
      <c r="Q34" s="3"/>
      <c r="R34" s="3"/>
      <c r="S34" s="3"/>
      <c r="T34" s="3"/>
      <c r="U34" s="2">
        <f t="shared" si="0"/>
        <v>19</v>
      </c>
    </row>
    <row r="35" spans="1:23" s="2" customFormat="1" ht="33.75" x14ac:dyDescent="0.25">
      <c r="A35" s="9" t="s">
        <v>17</v>
      </c>
      <c r="B35" s="9" t="s">
        <v>18</v>
      </c>
      <c r="C35" s="9" t="s">
        <v>9</v>
      </c>
      <c r="D35" s="39" t="s">
        <v>112</v>
      </c>
      <c r="E35" s="10" t="s">
        <v>58</v>
      </c>
      <c r="F35" s="10">
        <v>32</v>
      </c>
      <c r="G35" s="10" t="s">
        <v>68</v>
      </c>
      <c r="H35" s="10">
        <v>1</v>
      </c>
      <c r="I35" s="11"/>
      <c r="J35" s="11"/>
      <c r="K35" s="11"/>
      <c r="L35" s="11">
        <v>5</v>
      </c>
      <c r="M35" s="3">
        <v>5</v>
      </c>
      <c r="N35" s="3">
        <v>5</v>
      </c>
      <c r="O35" s="3">
        <v>5</v>
      </c>
      <c r="P35" s="3">
        <v>5</v>
      </c>
      <c r="Q35" s="3">
        <v>5</v>
      </c>
      <c r="R35" s="3">
        <v>2</v>
      </c>
      <c r="S35" s="3"/>
      <c r="T35" s="3"/>
      <c r="U35" s="2">
        <f t="shared" si="0"/>
        <v>32</v>
      </c>
    </row>
    <row r="36" spans="1:23" s="38" customFormat="1" ht="33.75" x14ac:dyDescent="0.25">
      <c r="A36" s="28" t="s">
        <v>17</v>
      </c>
      <c r="B36" s="28" t="s">
        <v>18</v>
      </c>
      <c r="C36" s="28" t="s">
        <v>131</v>
      </c>
      <c r="D36" s="40" t="s">
        <v>132</v>
      </c>
      <c r="E36" s="26" t="s">
        <v>133</v>
      </c>
      <c r="F36" s="26">
        <v>3</v>
      </c>
      <c r="G36" s="10" t="s">
        <v>64</v>
      </c>
      <c r="H36" s="10">
        <v>48</v>
      </c>
      <c r="I36" s="11"/>
      <c r="J36" s="11"/>
      <c r="K36" s="11">
        <v>2</v>
      </c>
      <c r="L36" s="11">
        <v>1</v>
      </c>
      <c r="M36" s="11"/>
      <c r="N36" s="11"/>
      <c r="O36" s="11"/>
      <c r="P36" s="11"/>
      <c r="Q36" s="11"/>
      <c r="R36" s="11"/>
      <c r="S36" s="11"/>
      <c r="T36" s="11"/>
    </row>
    <row r="37" spans="1:23" s="38" customFormat="1" ht="33.75" x14ac:dyDescent="0.25">
      <c r="A37" s="28" t="s">
        <v>17</v>
      </c>
      <c r="B37" s="28" t="s">
        <v>18</v>
      </c>
      <c r="C37" s="28" t="s">
        <v>134</v>
      </c>
      <c r="D37" s="40" t="s">
        <v>135</v>
      </c>
      <c r="E37" s="26" t="s">
        <v>136</v>
      </c>
      <c r="F37" s="26">
        <v>1</v>
      </c>
      <c r="G37" s="10" t="s">
        <v>64</v>
      </c>
      <c r="H37" s="10">
        <v>4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>
        <v>1</v>
      </c>
    </row>
    <row r="38" spans="1:23" s="2" customFormat="1" ht="45" x14ac:dyDescent="0.25">
      <c r="A38" s="31" t="s">
        <v>17</v>
      </c>
      <c r="B38" s="31" t="s">
        <v>86</v>
      </c>
      <c r="C38" s="31" t="s">
        <v>9</v>
      </c>
      <c r="D38" s="31" t="s">
        <v>88</v>
      </c>
      <c r="E38" s="32" t="s">
        <v>89</v>
      </c>
      <c r="F38" s="32">
        <v>1</v>
      </c>
      <c r="G38" s="10" t="s">
        <v>53</v>
      </c>
      <c r="H38" s="10">
        <v>0</v>
      </c>
      <c r="I38" s="11"/>
      <c r="J38" s="11"/>
      <c r="K38" s="11"/>
      <c r="L38" s="11"/>
      <c r="M38" s="3"/>
      <c r="N38" s="3"/>
      <c r="O38" s="3"/>
      <c r="P38" s="3">
        <v>0</v>
      </c>
      <c r="Q38" s="3"/>
      <c r="R38" s="3"/>
      <c r="S38" s="3"/>
      <c r="T38" s="3"/>
      <c r="U38" s="2">
        <f t="shared" si="0"/>
        <v>0</v>
      </c>
    </row>
    <row r="39" spans="1:23" s="2" customFormat="1" ht="45" x14ac:dyDescent="0.25">
      <c r="A39" s="31" t="s">
        <v>17</v>
      </c>
      <c r="B39" s="31" t="s">
        <v>86</v>
      </c>
      <c r="C39" s="31" t="s">
        <v>9</v>
      </c>
      <c r="D39" s="31" t="s">
        <v>90</v>
      </c>
      <c r="E39" s="32" t="s">
        <v>91</v>
      </c>
      <c r="F39" s="32">
        <v>1</v>
      </c>
      <c r="G39" s="10" t="s">
        <v>53</v>
      </c>
      <c r="H39" s="10">
        <v>0</v>
      </c>
      <c r="I39" s="11"/>
      <c r="J39" s="11"/>
      <c r="K39" s="11"/>
      <c r="L39" s="11"/>
      <c r="M39" s="3"/>
      <c r="N39" s="3"/>
      <c r="O39" s="3"/>
      <c r="P39" s="3"/>
      <c r="Q39" s="3">
        <v>0</v>
      </c>
      <c r="R39" s="3"/>
      <c r="S39" s="3"/>
      <c r="T39" s="3"/>
      <c r="U39" s="2">
        <f t="shared" si="0"/>
        <v>0</v>
      </c>
    </row>
    <row r="40" spans="1:23" s="2" customFormat="1" ht="33.75" x14ac:dyDescent="0.25">
      <c r="A40" s="31" t="s">
        <v>17</v>
      </c>
      <c r="B40" s="31" t="s">
        <v>21</v>
      </c>
      <c r="C40" s="31" t="s">
        <v>9</v>
      </c>
      <c r="D40" s="31" t="s">
        <v>92</v>
      </c>
      <c r="E40" s="32" t="s">
        <v>93</v>
      </c>
      <c r="F40" s="32">
        <v>1</v>
      </c>
      <c r="G40" s="10" t="s">
        <v>53</v>
      </c>
      <c r="H40" s="10">
        <v>0</v>
      </c>
      <c r="I40" s="11"/>
      <c r="J40" s="11"/>
      <c r="K40" s="11"/>
      <c r="L40" s="11"/>
      <c r="M40" s="3"/>
      <c r="N40" s="3"/>
      <c r="O40" s="3"/>
      <c r="P40" s="3">
        <v>0</v>
      </c>
      <c r="Q40" s="3"/>
      <c r="R40" s="3"/>
      <c r="S40" s="3"/>
      <c r="T40" s="3"/>
      <c r="U40" s="2">
        <f t="shared" si="0"/>
        <v>0</v>
      </c>
    </row>
    <row r="41" spans="1:23" s="2" customFormat="1" ht="33.75" x14ac:dyDescent="0.25">
      <c r="A41" s="9" t="s">
        <v>17</v>
      </c>
      <c r="B41" s="9" t="s">
        <v>21</v>
      </c>
      <c r="C41" s="9" t="s">
        <v>9</v>
      </c>
      <c r="D41" s="9" t="s">
        <v>94</v>
      </c>
      <c r="E41" s="10" t="s">
        <v>93</v>
      </c>
      <c r="F41" s="10">
        <v>1</v>
      </c>
      <c r="G41" s="10" t="s">
        <v>53</v>
      </c>
      <c r="H41" s="10">
        <v>24</v>
      </c>
      <c r="I41" s="11"/>
      <c r="J41" s="11"/>
      <c r="K41" s="11"/>
      <c r="L41" s="11"/>
      <c r="M41" s="3"/>
      <c r="N41" s="3"/>
      <c r="O41" s="3"/>
      <c r="P41" s="3"/>
      <c r="Q41" s="3">
        <v>1</v>
      </c>
      <c r="R41" s="3"/>
      <c r="S41" s="3"/>
      <c r="T41" s="3"/>
      <c r="U41" s="2">
        <f t="shared" si="0"/>
        <v>1</v>
      </c>
    </row>
    <row r="42" spans="1:23" s="2" customFormat="1" ht="22.5" x14ac:dyDescent="0.25">
      <c r="A42" s="9" t="s">
        <v>17</v>
      </c>
      <c r="B42" s="9" t="s">
        <v>97</v>
      </c>
      <c r="C42" s="9" t="s">
        <v>9</v>
      </c>
      <c r="D42" s="9" t="s">
        <v>96</v>
      </c>
      <c r="E42" s="10" t="s">
        <v>95</v>
      </c>
      <c r="F42" s="10">
        <v>1</v>
      </c>
      <c r="G42" s="10" t="s">
        <v>53</v>
      </c>
      <c r="H42" s="10">
        <v>16</v>
      </c>
      <c r="I42" s="11"/>
      <c r="J42" s="11"/>
      <c r="K42" s="11"/>
      <c r="L42" s="11"/>
      <c r="M42" s="3">
        <v>1</v>
      </c>
      <c r="N42" s="3"/>
      <c r="O42" s="3"/>
      <c r="P42" s="3"/>
      <c r="Q42" s="3"/>
      <c r="R42" s="3"/>
      <c r="S42" s="3"/>
      <c r="T42" s="3"/>
      <c r="U42" s="2">
        <f t="shared" si="0"/>
        <v>1</v>
      </c>
    </row>
    <row r="43" spans="1:23" s="2" customFormat="1" ht="45" x14ac:dyDescent="0.25">
      <c r="A43" s="31" t="s">
        <v>98</v>
      </c>
      <c r="B43" s="31" t="s">
        <v>22</v>
      </c>
      <c r="C43" s="31" t="s">
        <v>9</v>
      </c>
      <c r="D43" s="31" t="s">
        <v>100</v>
      </c>
      <c r="E43" s="32" t="s">
        <v>99</v>
      </c>
      <c r="F43" s="32">
        <v>2</v>
      </c>
      <c r="G43" s="10" t="s">
        <v>53</v>
      </c>
      <c r="H43" s="10">
        <v>0</v>
      </c>
      <c r="I43" s="11"/>
      <c r="J43" s="11"/>
      <c r="K43" s="11"/>
      <c r="L43" s="11"/>
      <c r="M43" s="3"/>
      <c r="N43" s="3">
        <v>0</v>
      </c>
      <c r="O43" s="3"/>
      <c r="P43" s="3"/>
      <c r="Q43" s="3"/>
      <c r="R43" s="3"/>
      <c r="S43" s="3">
        <v>0</v>
      </c>
      <c r="T43" s="3"/>
      <c r="U43" s="2">
        <f t="shared" si="0"/>
        <v>0</v>
      </c>
    </row>
    <row r="44" spans="1:23" s="2" customFormat="1" ht="56.25" x14ac:dyDescent="0.25">
      <c r="A44" s="31" t="s">
        <v>17</v>
      </c>
      <c r="B44" s="31" t="s">
        <v>22</v>
      </c>
      <c r="C44" s="31" t="s">
        <v>9</v>
      </c>
      <c r="D44" s="31" t="s">
        <v>103</v>
      </c>
      <c r="E44" s="32" t="s">
        <v>104</v>
      </c>
      <c r="F44" s="32">
        <v>2</v>
      </c>
      <c r="G44" s="10" t="s">
        <v>54</v>
      </c>
      <c r="H44" s="10">
        <v>0</v>
      </c>
      <c r="I44" s="11"/>
      <c r="J44" s="11"/>
      <c r="K44" s="11"/>
      <c r="L44" s="11">
        <v>0</v>
      </c>
      <c r="M44" s="3"/>
      <c r="N44" s="3"/>
      <c r="O44" s="3"/>
      <c r="P44" s="3"/>
      <c r="Q44" s="3">
        <v>0</v>
      </c>
      <c r="R44" s="3"/>
      <c r="S44" s="3"/>
      <c r="T44" s="3"/>
      <c r="U44" s="2">
        <f t="shared" si="0"/>
        <v>0</v>
      </c>
    </row>
    <row r="45" spans="1:23" s="2" customFormat="1" ht="78.75" x14ac:dyDescent="0.25">
      <c r="A45" s="31" t="s">
        <v>17</v>
      </c>
      <c r="B45" s="31" t="s">
        <v>22</v>
      </c>
      <c r="C45" s="31" t="s">
        <v>9</v>
      </c>
      <c r="D45" s="31" t="s">
        <v>105</v>
      </c>
      <c r="E45" s="32" t="s">
        <v>58</v>
      </c>
      <c r="F45" s="32">
        <v>4</v>
      </c>
      <c r="G45" s="10" t="s">
        <v>64</v>
      </c>
      <c r="H45" s="10">
        <v>0</v>
      </c>
      <c r="I45" s="11"/>
      <c r="J45" s="11"/>
      <c r="K45" s="11">
        <v>0</v>
      </c>
      <c r="L45" s="11"/>
      <c r="M45" s="3">
        <v>0</v>
      </c>
      <c r="N45" s="3"/>
      <c r="O45" s="3">
        <v>0</v>
      </c>
      <c r="P45" s="3"/>
      <c r="Q45" s="3">
        <v>0</v>
      </c>
      <c r="R45" s="3"/>
      <c r="S45" s="3"/>
      <c r="T45" s="3"/>
      <c r="U45" s="2">
        <f t="shared" si="0"/>
        <v>0</v>
      </c>
    </row>
    <row r="46" spans="1:23" x14ac:dyDescent="0.25">
      <c r="A46" s="45" t="s">
        <v>24</v>
      </c>
      <c r="B46" s="45"/>
      <c r="C46" s="45"/>
      <c r="D46" s="45"/>
      <c r="E46" s="45"/>
      <c r="F46" s="13">
        <f>SUM(F3:F45)</f>
        <v>125</v>
      </c>
      <c r="G46" s="13"/>
      <c r="H46" s="13">
        <f t="shared" ref="H46:U46" si="1">SUM(H3:H45)</f>
        <v>370</v>
      </c>
      <c r="I46" s="13">
        <f t="shared" si="1"/>
        <v>1</v>
      </c>
      <c r="J46" s="13">
        <f t="shared" si="1"/>
        <v>2</v>
      </c>
      <c r="K46" s="13">
        <f t="shared" si="1"/>
        <v>8</v>
      </c>
      <c r="L46" s="13">
        <f t="shared" si="1"/>
        <v>13</v>
      </c>
      <c r="M46" s="13">
        <f t="shared" si="1"/>
        <v>12</v>
      </c>
      <c r="N46" s="13">
        <f t="shared" si="1"/>
        <v>10</v>
      </c>
      <c r="O46" s="13">
        <f t="shared" si="1"/>
        <v>11</v>
      </c>
      <c r="P46" s="13">
        <f t="shared" si="1"/>
        <v>8</v>
      </c>
      <c r="Q46" s="13">
        <f t="shared" si="1"/>
        <v>8</v>
      </c>
      <c r="R46" s="13">
        <f t="shared" si="1"/>
        <v>3</v>
      </c>
      <c r="S46" s="13">
        <f t="shared" si="1"/>
        <v>1</v>
      </c>
      <c r="T46" s="13">
        <f t="shared" si="1"/>
        <v>2</v>
      </c>
      <c r="U46" s="24">
        <f t="shared" si="1"/>
        <v>75</v>
      </c>
      <c r="V46" s="23" t="s">
        <v>124</v>
      </c>
      <c r="W46" s="13">
        <f>SUM(U46:V46)</f>
        <v>75</v>
      </c>
    </row>
    <row r="47" spans="1:23" x14ac:dyDescent="0.25">
      <c r="A47" s="14"/>
      <c r="B47" s="14"/>
      <c r="C47" s="14"/>
      <c r="D47" s="14"/>
      <c r="E47" s="14"/>
      <c r="F47" s="13"/>
      <c r="G47" s="13" t="s">
        <v>122</v>
      </c>
      <c r="H47" s="15"/>
      <c r="I47" s="20">
        <f>I46/$F$46</f>
        <v>8.0000000000000002E-3</v>
      </c>
      <c r="J47" s="20">
        <f t="shared" ref="J47:T47" si="2">J46/$F$46</f>
        <v>1.6E-2</v>
      </c>
      <c r="K47" s="20">
        <f t="shared" si="2"/>
        <v>6.4000000000000001E-2</v>
      </c>
      <c r="L47" s="20">
        <f t="shared" si="2"/>
        <v>0.104</v>
      </c>
      <c r="M47" s="20">
        <f t="shared" si="2"/>
        <v>9.6000000000000002E-2</v>
      </c>
      <c r="N47" s="20">
        <f t="shared" si="2"/>
        <v>0.08</v>
      </c>
      <c r="O47" s="20">
        <f t="shared" si="2"/>
        <v>8.7999999999999995E-2</v>
      </c>
      <c r="P47" s="20">
        <f t="shared" si="2"/>
        <v>6.4000000000000001E-2</v>
      </c>
      <c r="Q47" s="20">
        <f t="shared" si="2"/>
        <v>6.4000000000000001E-2</v>
      </c>
      <c r="R47" s="20">
        <f t="shared" si="2"/>
        <v>2.4E-2</v>
      </c>
      <c r="S47" s="20">
        <f t="shared" si="2"/>
        <v>8.0000000000000002E-3</v>
      </c>
      <c r="T47" s="20">
        <f t="shared" si="2"/>
        <v>1.6E-2</v>
      </c>
    </row>
    <row r="48" spans="1:23" x14ac:dyDescent="0.25">
      <c r="G48" s="1" t="s">
        <v>123</v>
      </c>
      <c r="I48" s="8"/>
      <c r="K48" s="21">
        <f>SUM(I47:J47)</f>
        <v>2.4E-2</v>
      </c>
      <c r="N48" s="21">
        <f>SUM(K47:M47)</f>
        <v>0.26400000000000001</v>
      </c>
      <c r="Q48" s="21">
        <f>SUM(N47:P47)</f>
        <v>0.23199999999999998</v>
      </c>
      <c r="T48" s="21">
        <f>SUM(Q47:T47)</f>
        <v>0.112</v>
      </c>
    </row>
    <row r="49" spans="2:22" x14ac:dyDescent="0.25">
      <c r="G49" s="1" t="s">
        <v>126</v>
      </c>
      <c r="I49" s="22">
        <f t="shared" ref="I49:S49" si="3">$U$49*I47</f>
        <v>4.024</v>
      </c>
      <c r="J49" s="22">
        <f t="shared" si="3"/>
        <v>8.048</v>
      </c>
      <c r="K49" s="22">
        <f t="shared" si="3"/>
        <v>32.192</v>
      </c>
      <c r="L49" s="22">
        <f t="shared" si="3"/>
        <v>52.311999999999998</v>
      </c>
      <c r="M49" s="22">
        <f t="shared" si="3"/>
        <v>48.288000000000004</v>
      </c>
      <c r="N49" s="22">
        <f t="shared" si="3"/>
        <v>40.24</v>
      </c>
      <c r="O49" s="22">
        <f t="shared" si="3"/>
        <v>44.263999999999996</v>
      </c>
      <c r="P49" s="22">
        <f t="shared" si="3"/>
        <v>32.192</v>
      </c>
      <c r="Q49" s="22">
        <f t="shared" si="3"/>
        <v>32.192</v>
      </c>
      <c r="R49" s="22">
        <f t="shared" si="3"/>
        <v>12.072000000000001</v>
      </c>
      <c r="S49" s="22">
        <f t="shared" si="3"/>
        <v>4.024</v>
      </c>
      <c r="T49" s="22">
        <f>$U$49*T47</f>
        <v>8.048</v>
      </c>
      <c r="U49" s="23">
        <v>503</v>
      </c>
      <c r="V49" s="23" t="s">
        <v>125</v>
      </c>
    </row>
    <row r="50" spans="2:22" x14ac:dyDescent="0.25">
      <c r="G50" s="1" t="s">
        <v>127</v>
      </c>
      <c r="K50" s="25">
        <f>SUM(I49:J49)</f>
        <v>12.071999999999999</v>
      </c>
      <c r="N50" s="25">
        <f>SUM(K49:M49)+K50</f>
        <v>144.864</v>
      </c>
      <c r="Q50" s="25">
        <f>SUM(N49:P49)+N50</f>
        <v>261.56</v>
      </c>
      <c r="T50" s="25">
        <f>SUM(Q49:T49)+Q50</f>
        <v>317.89600000000002</v>
      </c>
    </row>
    <row r="54" spans="2:22" ht="22.5" x14ac:dyDescent="0.25">
      <c r="B54" s="31" t="s">
        <v>129</v>
      </c>
      <c r="C54">
        <v>25</v>
      </c>
    </row>
    <row r="55" spans="2:22" ht="22.5" x14ac:dyDescent="0.25">
      <c r="B55" s="28" t="s">
        <v>130</v>
      </c>
      <c r="C55">
        <v>3</v>
      </c>
    </row>
  </sheetData>
  <autoFilter ref="A1:T50" xr:uid="{C7D5E438-01D5-4AE5-A943-9F7ED1F886E0}"/>
  <mergeCells count="1">
    <mergeCell ref="A46:E4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4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5E438-01D5-4AE5-A943-9F7ED1F886E0}">
  <dimension ref="A1:X33"/>
  <sheetViews>
    <sheetView tabSelected="1" topLeftCell="D1" zoomScaleNormal="100" zoomScaleSheetLayoutView="80" workbookViewId="0">
      <pane ySplit="1" topLeftCell="A2" activePane="bottomLeft" state="frozen"/>
      <selection pane="bottomLeft" activeCell="G36" sqref="G36"/>
    </sheetView>
  </sheetViews>
  <sheetFormatPr baseColWidth="10" defaultColWidth="11.42578125" defaultRowHeight="15" x14ac:dyDescent="0.25"/>
  <cols>
    <col min="1" max="1" width="10" customWidth="1"/>
    <col min="2" max="2" width="15.42578125" customWidth="1"/>
    <col min="3" max="3" width="14.85546875" customWidth="1"/>
    <col min="4" max="4" width="32.7109375" customWidth="1"/>
    <col min="5" max="5" width="21.5703125" customWidth="1"/>
    <col min="6" max="6" width="18.42578125" style="1" customWidth="1"/>
    <col min="7" max="7" width="14" style="1" bestFit="1" customWidth="1"/>
    <col min="8" max="8" width="9.5703125" style="1" hidden="1" customWidth="1"/>
    <col min="9" max="20" width="7.42578125" customWidth="1"/>
    <col min="21" max="23" width="0" hidden="1" customWidth="1"/>
  </cols>
  <sheetData>
    <row r="1" spans="1:21" s="1" customFormat="1" ht="33.7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52</v>
      </c>
      <c r="H1" s="6" t="s">
        <v>6</v>
      </c>
      <c r="I1" s="6" t="s">
        <v>139</v>
      </c>
      <c r="J1" s="6" t="s">
        <v>140</v>
      </c>
      <c r="K1" s="6" t="s">
        <v>141</v>
      </c>
      <c r="L1" s="6" t="s">
        <v>142</v>
      </c>
      <c r="M1" s="6" t="s">
        <v>143</v>
      </c>
      <c r="N1" s="6" t="s">
        <v>144</v>
      </c>
      <c r="O1" s="6" t="s">
        <v>145</v>
      </c>
      <c r="P1" s="6" t="s">
        <v>146</v>
      </c>
      <c r="Q1" s="6" t="s">
        <v>137</v>
      </c>
      <c r="R1" s="6" t="s">
        <v>147</v>
      </c>
      <c r="S1" s="6" t="s">
        <v>138</v>
      </c>
      <c r="T1" s="6" t="s">
        <v>148</v>
      </c>
    </row>
    <row r="2" spans="1:21" s="37" customFormat="1" ht="45" x14ac:dyDescent="0.25">
      <c r="A2" s="34" t="s">
        <v>7</v>
      </c>
      <c r="B2" s="34" t="s">
        <v>8</v>
      </c>
      <c r="C2" s="34" t="s">
        <v>9</v>
      </c>
      <c r="D2" s="34" t="s">
        <v>128</v>
      </c>
      <c r="E2" s="34" t="s">
        <v>58</v>
      </c>
      <c r="F2" s="27">
        <v>1</v>
      </c>
      <c r="G2" s="27" t="s">
        <v>53</v>
      </c>
      <c r="H2" s="35"/>
      <c r="I2" s="36"/>
      <c r="J2" s="36"/>
      <c r="K2" s="36"/>
      <c r="L2" s="36"/>
      <c r="M2" s="36">
        <v>1</v>
      </c>
      <c r="N2" s="36"/>
      <c r="O2" s="36"/>
      <c r="P2" s="36"/>
      <c r="Q2" s="36"/>
      <c r="R2" s="36"/>
      <c r="S2" s="36"/>
      <c r="T2" s="36"/>
    </row>
    <row r="3" spans="1:21" s="2" customFormat="1" ht="51.75" customHeight="1" x14ac:dyDescent="0.25">
      <c r="A3" s="34" t="s">
        <v>7</v>
      </c>
      <c r="B3" s="34" t="s">
        <v>8</v>
      </c>
      <c r="C3" s="34" t="s">
        <v>9</v>
      </c>
      <c r="D3" s="34" t="s">
        <v>119</v>
      </c>
      <c r="E3" s="27" t="s">
        <v>58</v>
      </c>
      <c r="F3" s="27">
        <v>3</v>
      </c>
      <c r="G3" s="10" t="s">
        <v>54</v>
      </c>
      <c r="H3" s="10">
        <v>70</v>
      </c>
      <c r="I3" s="11"/>
      <c r="J3" s="11"/>
      <c r="K3" s="11">
        <v>1</v>
      </c>
      <c r="L3" s="11"/>
      <c r="M3" s="3"/>
      <c r="N3" s="3">
        <v>1</v>
      </c>
      <c r="O3" s="3"/>
      <c r="P3" s="3"/>
      <c r="Q3" s="3">
        <v>1</v>
      </c>
      <c r="R3" s="3"/>
      <c r="S3" s="3"/>
      <c r="T3" s="3"/>
      <c r="U3" s="2">
        <f>SUM(I3:T3)</f>
        <v>3</v>
      </c>
    </row>
    <row r="4" spans="1:21" s="2" customFormat="1" ht="45" x14ac:dyDescent="0.25">
      <c r="A4" s="34" t="s">
        <v>7</v>
      </c>
      <c r="B4" s="34" t="s">
        <v>45</v>
      </c>
      <c r="C4" s="34" t="s">
        <v>9</v>
      </c>
      <c r="D4" s="34" t="s">
        <v>49</v>
      </c>
      <c r="E4" s="27" t="s">
        <v>50</v>
      </c>
      <c r="F4" s="27">
        <v>1</v>
      </c>
      <c r="G4" s="10" t="s">
        <v>53</v>
      </c>
      <c r="H4" s="10">
        <v>16</v>
      </c>
      <c r="I4" s="11"/>
      <c r="J4" s="11">
        <v>1</v>
      </c>
      <c r="K4" s="11"/>
      <c r="L4" s="16"/>
      <c r="M4" s="3"/>
      <c r="N4" s="3"/>
      <c r="O4" s="3"/>
      <c r="P4" s="3"/>
      <c r="Q4" s="3"/>
      <c r="R4" s="3"/>
      <c r="S4" s="3"/>
      <c r="T4" s="3"/>
      <c r="U4" s="2">
        <f t="shared" ref="U4:U20" si="0">SUM(I4:T4)</f>
        <v>1</v>
      </c>
    </row>
    <row r="5" spans="1:21" s="2" customFormat="1" ht="33.75" x14ac:dyDescent="0.25">
      <c r="A5" s="34" t="s">
        <v>7</v>
      </c>
      <c r="B5" s="34" t="s">
        <v>10</v>
      </c>
      <c r="C5" s="34" t="s">
        <v>9</v>
      </c>
      <c r="D5" s="34" t="s">
        <v>51</v>
      </c>
      <c r="E5" s="27" t="s">
        <v>55</v>
      </c>
      <c r="F5" s="27">
        <v>1</v>
      </c>
      <c r="G5" s="10" t="s">
        <v>54</v>
      </c>
      <c r="H5" s="10">
        <v>24</v>
      </c>
      <c r="I5" s="11"/>
      <c r="J5" s="11"/>
      <c r="K5" s="11"/>
      <c r="L5" s="11"/>
      <c r="M5" s="3">
        <v>1</v>
      </c>
      <c r="N5" s="3"/>
      <c r="O5" s="3"/>
      <c r="P5" s="3"/>
      <c r="Q5" s="3"/>
      <c r="R5" s="3"/>
      <c r="S5" s="3"/>
      <c r="T5" s="3"/>
      <c r="U5" s="2">
        <f t="shared" si="0"/>
        <v>1</v>
      </c>
    </row>
    <row r="6" spans="1:21" s="2" customFormat="1" ht="47.25" customHeight="1" x14ac:dyDescent="0.25">
      <c r="A6" s="34" t="s">
        <v>11</v>
      </c>
      <c r="B6" s="34" t="s">
        <v>15</v>
      </c>
      <c r="C6" s="34" t="s">
        <v>9</v>
      </c>
      <c r="D6" s="46" t="s">
        <v>61</v>
      </c>
      <c r="E6" s="27" t="s">
        <v>62</v>
      </c>
      <c r="F6" s="27">
        <v>4</v>
      </c>
      <c r="G6" s="10" t="s">
        <v>54</v>
      </c>
      <c r="H6" s="10">
        <v>8</v>
      </c>
      <c r="I6" s="11"/>
      <c r="J6" s="11"/>
      <c r="K6" s="11"/>
      <c r="L6" s="11">
        <v>4</v>
      </c>
      <c r="M6" s="3"/>
      <c r="N6" s="3"/>
      <c r="O6" s="3"/>
      <c r="P6" s="3"/>
      <c r="Q6" s="3"/>
      <c r="R6" s="3"/>
      <c r="S6" s="3"/>
      <c r="T6" s="3"/>
      <c r="U6" s="2">
        <f t="shared" si="0"/>
        <v>4</v>
      </c>
    </row>
    <row r="7" spans="1:21" s="2" customFormat="1" ht="22.5" x14ac:dyDescent="0.25">
      <c r="A7" s="34" t="s">
        <v>11</v>
      </c>
      <c r="B7" s="34" t="s">
        <v>15</v>
      </c>
      <c r="C7" s="34" t="s">
        <v>9</v>
      </c>
      <c r="D7" s="34" t="s">
        <v>61</v>
      </c>
      <c r="E7" s="27" t="s">
        <v>65</v>
      </c>
      <c r="F7" s="27">
        <v>1</v>
      </c>
      <c r="G7" s="10" t="s">
        <v>64</v>
      </c>
      <c r="H7" s="10">
        <v>8</v>
      </c>
      <c r="I7" s="11"/>
      <c r="J7" s="11"/>
      <c r="K7" s="11"/>
      <c r="L7" s="11"/>
      <c r="M7" s="3">
        <v>1</v>
      </c>
      <c r="N7" s="3"/>
      <c r="O7" s="3"/>
      <c r="P7" s="3"/>
      <c r="Q7" s="3"/>
      <c r="R7" s="3"/>
      <c r="S7" s="3"/>
      <c r="T7" s="3"/>
      <c r="U7" s="2">
        <f t="shared" si="0"/>
        <v>1</v>
      </c>
    </row>
    <row r="8" spans="1:21" s="2" customFormat="1" ht="22.5" x14ac:dyDescent="0.25">
      <c r="A8" s="34" t="s">
        <v>11</v>
      </c>
      <c r="B8" s="34" t="s">
        <v>16</v>
      </c>
      <c r="C8" s="34" t="s">
        <v>66</v>
      </c>
      <c r="D8" s="34" t="s">
        <v>69</v>
      </c>
      <c r="E8" s="27" t="s">
        <v>67</v>
      </c>
      <c r="F8" s="27">
        <v>1</v>
      </c>
      <c r="G8" s="10" t="s">
        <v>68</v>
      </c>
      <c r="H8" s="10">
        <v>80</v>
      </c>
      <c r="I8" s="11"/>
      <c r="J8" s="11"/>
      <c r="K8" s="11"/>
      <c r="L8" s="11"/>
      <c r="M8" s="3"/>
      <c r="N8" s="3">
        <v>1</v>
      </c>
      <c r="O8" s="3"/>
      <c r="P8" s="3"/>
      <c r="Q8" s="3"/>
      <c r="R8" s="3"/>
      <c r="S8" s="3"/>
      <c r="T8" s="3"/>
      <c r="U8" s="2">
        <f t="shared" si="0"/>
        <v>1</v>
      </c>
    </row>
    <row r="9" spans="1:21" s="2" customFormat="1" ht="22.5" x14ac:dyDescent="0.25">
      <c r="A9" s="34" t="s">
        <v>11</v>
      </c>
      <c r="B9" s="34" t="s">
        <v>16</v>
      </c>
      <c r="C9" s="34" t="s">
        <v>66</v>
      </c>
      <c r="D9" s="34" t="s">
        <v>70</v>
      </c>
      <c r="E9" s="27" t="s">
        <v>67</v>
      </c>
      <c r="F9" s="27">
        <v>1</v>
      </c>
      <c r="G9" s="10" t="s">
        <v>54</v>
      </c>
      <c r="H9" s="10">
        <v>16</v>
      </c>
      <c r="I9" s="11"/>
      <c r="J9" s="11"/>
      <c r="K9" s="11"/>
      <c r="L9" s="11"/>
      <c r="M9" s="3"/>
      <c r="N9" s="3"/>
      <c r="O9" s="3">
        <v>1</v>
      </c>
      <c r="P9" s="3"/>
      <c r="Q9" s="3"/>
      <c r="R9" s="3"/>
      <c r="S9" s="3"/>
      <c r="T9" s="3"/>
      <c r="U9" s="2">
        <f t="shared" si="0"/>
        <v>1</v>
      </c>
    </row>
    <row r="10" spans="1:21" s="2" customFormat="1" ht="22.5" x14ac:dyDescent="0.25">
      <c r="A10" s="34" t="s">
        <v>11</v>
      </c>
      <c r="B10" s="34" t="s">
        <v>12</v>
      </c>
      <c r="C10" s="34" t="s">
        <v>66</v>
      </c>
      <c r="D10" s="34" t="s">
        <v>76</v>
      </c>
      <c r="E10" s="27" t="s">
        <v>75</v>
      </c>
      <c r="F10" s="27">
        <v>1</v>
      </c>
      <c r="G10" s="10" t="s">
        <v>64</v>
      </c>
      <c r="H10" s="10">
        <v>8</v>
      </c>
      <c r="I10" s="11"/>
      <c r="J10" s="11"/>
      <c r="K10" s="11"/>
      <c r="L10" s="11"/>
      <c r="M10" s="3"/>
      <c r="N10" s="3"/>
      <c r="O10" s="3">
        <v>1</v>
      </c>
      <c r="P10" s="3"/>
      <c r="Q10" s="3"/>
      <c r="R10" s="3"/>
      <c r="S10" s="3"/>
      <c r="T10" s="3"/>
      <c r="U10" s="2">
        <f t="shared" si="0"/>
        <v>1</v>
      </c>
    </row>
    <row r="11" spans="1:21" s="2" customFormat="1" ht="33.75" x14ac:dyDescent="0.25">
      <c r="A11" s="34" t="s">
        <v>23</v>
      </c>
      <c r="B11" s="34" t="s">
        <v>79</v>
      </c>
      <c r="C11" s="34" t="s">
        <v>9</v>
      </c>
      <c r="D11" s="34" t="s">
        <v>84</v>
      </c>
      <c r="E11" s="27" t="s">
        <v>81</v>
      </c>
      <c r="F11" s="27">
        <v>1</v>
      </c>
      <c r="G11" s="10" t="s">
        <v>54</v>
      </c>
      <c r="H11" s="10">
        <v>16</v>
      </c>
      <c r="I11" s="11"/>
      <c r="J11" s="11"/>
      <c r="K11" s="11"/>
      <c r="L11" s="11"/>
      <c r="M11" s="3">
        <v>1</v>
      </c>
      <c r="N11" s="3"/>
      <c r="O11" s="3"/>
      <c r="P11" s="3"/>
      <c r="Q11" s="3"/>
      <c r="R11" s="3"/>
      <c r="S11" s="3"/>
      <c r="T11" s="3"/>
      <c r="U11" s="2">
        <f t="shared" si="0"/>
        <v>1</v>
      </c>
    </row>
    <row r="12" spans="1:21" s="2" customFormat="1" ht="33.75" x14ac:dyDescent="0.25">
      <c r="A12" s="34" t="s">
        <v>17</v>
      </c>
      <c r="B12" s="34" t="s">
        <v>18</v>
      </c>
      <c r="C12" s="34" t="s">
        <v>18</v>
      </c>
      <c r="D12" s="34" t="s">
        <v>19</v>
      </c>
      <c r="E12" s="27" t="s">
        <v>20</v>
      </c>
      <c r="F12" s="27">
        <v>7</v>
      </c>
      <c r="G12" s="10" t="s">
        <v>106</v>
      </c>
      <c r="H12" s="10">
        <v>12</v>
      </c>
      <c r="I12" s="11">
        <v>1</v>
      </c>
      <c r="J12" s="11"/>
      <c r="K12" s="11"/>
      <c r="L12" s="11"/>
      <c r="M12" s="3"/>
      <c r="N12" s="3"/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2">
        <f t="shared" si="0"/>
        <v>7</v>
      </c>
    </row>
    <row r="13" spans="1:21" s="2" customFormat="1" ht="33.75" x14ac:dyDescent="0.25">
      <c r="A13" s="34" t="s">
        <v>17</v>
      </c>
      <c r="B13" s="34" t="s">
        <v>18</v>
      </c>
      <c r="C13" s="34" t="s">
        <v>18</v>
      </c>
      <c r="D13" s="34" t="s">
        <v>107</v>
      </c>
      <c r="E13" s="27" t="s">
        <v>58</v>
      </c>
      <c r="F13" s="27">
        <v>1</v>
      </c>
      <c r="G13" s="10" t="s">
        <v>64</v>
      </c>
      <c r="H13" s="10">
        <v>1</v>
      </c>
      <c r="I13" s="11"/>
      <c r="J13" s="11"/>
      <c r="K13" s="11">
        <v>1</v>
      </c>
      <c r="L13" s="11"/>
      <c r="M13" s="3"/>
      <c r="N13" s="3"/>
      <c r="O13" s="3"/>
      <c r="P13" s="3"/>
      <c r="Q13" s="3"/>
      <c r="R13" s="3"/>
      <c r="S13" s="3"/>
      <c r="T13" s="3"/>
      <c r="U13" s="2">
        <f t="shared" si="0"/>
        <v>1</v>
      </c>
    </row>
    <row r="14" spans="1:21" s="2" customFormat="1" ht="33.75" x14ac:dyDescent="0.25">
      <c r="A14" s="34" t="s">
        <v>17</v>
      </c>
      <c r="B14" s="34" t="s">
        <v>18</v>
      </c>
      <c r="C14" s="34" t="s">
        <v>18</v>
      </c>
      <c r="D14" s="34" t="s">
        <v>108</v>
      </c>
      <c r="E14" s="27" t="s">
        <v>109</v>
      </c>
      <c r="F14" s="27">
        <v>1</v>
      </c>
      <c r="G14" s="10" t="s">
        <v>53</v>
      </c>
      <c r="H14" s="10">
        <v>16</v>
      </c>
      <c r="I14" s="11"/>
      <c r="J14" s="11"/>
      <c r="K14" s="11">
        <v>1</v>
      </c>
      <c r="L14" s="11"/>
      <c r="M14" s="3"/>
      <c r="N14" s="3"/>
      <c r="O14" s="3"/>
      <c r="P14" s="3"/>
      <c r="Q14" s="3"/>
      <c r="R14" s="3"/>
      <c r="S14" s="3"/>
      <c r="T14" s="3"/>
      <c r="U14" s="2">
        <f t="shared" si="0"/>
        <v>1</v>
      </c>
    </row>
    <row r="15" spans="1:21" s="2" customFormat="1" ht="33.75" x14ac:dyDescent="0.25">
      <c r="A15" s="34" t="s">
        <v>17</v>
      </c>
      <c r="B15" s="34" t="s">
        <v>18</v>
      </c>
      <c r="C15" s="34" t="s">
        <v>9</v>
      </c>
      <c r="D15" s="47" t="s">
        <v>111</v>
      </c>
      <c r="E15" s="27" t="s">
        <v>58</v>
      </c>
      <c r="F15" s="27">
        <v>19</v>
      </c>
      <c r="G15" s="10" t="s">
        <v>54</v>
      </c>
      <c r="H15" s="10">
        <v>2</v>
      </c>
      <c r="I15" s="11"/>
      <c r="J15" s="11"/>
      <c r="K15" s="11">
        <v>4</v>
      </c>
      <c r="L15" s="11">
        <v>3</v>
      </c>
      <c r="M15" s="3">
        <v>3</v>
      </c>
      <c r="N15" s="3">
        <v>3</v>
      </c>
      <c r="O15" s="3">
        <v>4</v>
      </c>
      <c r="P15" s="3">
        <v>2</v>
      </c>
      <c r="Q15" s="3"/>
      <c r="R15" s="3"/>
      <c r="S15" s="3"/>
      <c r="T15" s="3"/>
      <c r="U15" s="2">
        <f t="shared" si="0"/>
        <v>19</v>
      </c>
    </row>
    <row r="16" spans="1:21" s="2" customFormat="1" ht="33.75" x14ac:dyDescent="0.25">
      <c r="A16" s="34" t="s">
        <v>17</v>
      </c>
      <c r="B16" s="34" t="s">
        <v>18</v>
      </c>
      <c r="C16" s="34" t="s">
        <v>9</v>
      </c>
      <c r="D16" s="47" t="s">
        <v>112</v>
      </c>
      <c r="E16" s="27" t="s">
        <v>58</v>
      </c>
      <c r="F16" s="27">
        <v>32</v>
      </c>
      <c r="G16" s="10" t="s">
        <v>68</v>
      </c>
      <c r="H16" s="10">
        <v>1</v>
      </c>
      <c r="I16" s="11"/>
      <c r="J16" s="11"/>
      <c r="K16" s="11"/>
      <c r="L16" s="11">
        <v>5</v>
      </c>
      <c r="M16" s="3">
        <v>5</v>
      </c>
      <c r="N16" s="3">
        <v>5</v>
      </c>
      <c r="O16" s="3">
        <v>5</v>
      </c>
      <c r="P16" s="3">
        <v>5</v>
      </c>
      <c r="Q16" s="3">
        <v>5</v>
      </c>
      <c r="R16" s="3">
        <v>2</v>
      </c>
      <c r="S16" s="3"/>
      <c r="T16" s="3"/>
      <c r="U16" s="2">
        <f t="shared" si="0"/>
        <v>32</v>
      </c>
    </row>
    <row r="17" spans="1:24" s="38" customFormat="1" ht="33.75" x14ac:dyDescent="0.25">
      <c r="A17" s="34" t="s">
        <v>17</v>
      </c>
      <c r="B17" s="34" t="s">
        <v>18</v>
      </c>
      <c r="C17" s="34" t="s">
        <v>131</v>
      </c>
      <c r="D17" s="47" t="s">
        <v>132</v>
      </c>
      <c r="E17" s="27" t="s">
        <v>133</v>
      </c>
      <c r="F17" s="27">
        <v>3</v>
      </c>
      <c r="G17" s="10" t="s">
        <v>64</v>
      </c>
      <c r="H17" s="10">
        <v>48</v>
      </c>
      <c r="I17" s="11"/>
      <c r="J17" s="11"/>
      <c r="K17" s="11">
        <v>2</v>
      </c>
      <c r="L17" s="11">
        <v>1</v>
      </c>
      <c r="M17" s="11"/>
      <c r="N17" s="11"/>
      <c r="O17" s="11"/>
      <c r="P17" s="11"/>
      <c r="Q17" s="11"/>
      <c r="R17" s="11"/>
      <c r="S17" s="11"/>
      <c r="T17" s="11"/>
    </row>
    <row r="18" spans="1:24" s="38" customFormat="1" ht="33.75" x14ac:dyDescent="0.25">
      <c r="A18" s="34" t="s">
        <v>17</v>
      </c>
      <c r="B18" s="34" t="s">
        <v>18</v>
      </c>
      <c r="C18" s="34" t="s">
        <v>134</v>
      </c>
      <c r="D18" s="47" t="s">
        <v>149</v>
      </c>
      <c r="E18" s="27" t="s">
        <v>136</v>
      </c>
      <c r="F18" s="27">
        <v>1</v>
      </c>
      <c r="G18" s="10" t="s">
        <v>64</v>
      </c>
      <c r="H18" s="10">
        <v>4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>
        <v>1</v>
      </c>
    </row>
    <row r="19" spans="1:24" s="2" customFormat="1" ht="33.75" x14ac:dyDescent="0.25">
      <c r="A19" s="34" t="s">
        <v>17</v>
      </c>
      <c r="B19" s="34" t="s">
        <v>21</v>
      </c>
      <c r="C19" s="34" t="s">
        <v>9</v>
      </c>
      <c r="D19" s="34" t="s">
        <v>94</v>
      </c>
      <c r="E19" s="27" t="s">
        <v>93</v>
      </c>
      <c r="F19" s="27">
        <v>1</v>
      </c>
      <c r="G19" s="10" t="s">
        <v>53</v>
      </c>
      <c r="H19" s="10">
        <v>24</v>
      </c>
      <c r="I19" s="11"/>
      <c r="J19" s="11"/>
      <c r="K19" s="11"/>
      <c r="L19" s="11"/>
      <c r="M19" s="3"/>
      <c r="N19" s="3"/>
      <c r="O19" s="3"/>
      <c r="P19" s="3"/>
      <c r="Q19" s="3">
        <v>1</v>
      </c>
      <c r="R19" s="3"/>
      <c r="S19" s="3"/>
      <c r="T19" s="3"/>
      <c r="U19" s="2">
        <f t="shared" si="0"/>
        <v>1</v>
      </c>
    </row>
    <row r="20" spans="1:24" s="2" customFormat="1" ht="22.5" x14ac:dyDescent="0.25">
      <c r="A20" s="34" t="s">
        <v>17</v>
      </c>
      <c r="B20" s="34" t="s">
        <v>97</v>
      </c>
      <c r="C20" s="34" t="s">
        <v>9</v>
      </c>
      <c r="D20" s="34" t="s">
        <v>96</v>
      </c>
      <c r="E20" s="27" t="s">
        <v>95</v>
      </c>
      <c r="F20" s="27">
        <v>1</v>
      </c>
      <c r="G20" s="10" t="s">
        <v>53</v>
      </c>
      <c r="H20" s="10">
        <v>16</v>
      </c>
      <c r="I20" s="11"/>
      <c r="J20" s="11"/>
      <c r="K20" s="11"/>
      <c r="L20" s="11"/>
      <c r="M20" s="3">
        <v>1</v>
      </c>
      <c r="N20" s="3"/>
      <c r="O20" s="3"/>
      <c r="P20" s="3"/>
      <c r="Q20" s="3"/>
      <c r="R20" s="3"/>
      <c r="S20" s="3"/>
      <c r="T20" s="3"/>
      <c r="U20" s="2">
        <f t="shared" si="0"/>
        <v>1</v>
      </c>
    </row>
    <row r="21" spans="1:24" hidden="1" x14ac:dyDescent="0.25">
      <c r="A21" s="45" t="s">
        <v>24</v>
      </c>
      <c r="B21" s="45"/>
      <c r="C21" s="45"/>
      <c r="D21" s="45"/>
      <c r="E21" s="45"/>
      <c r="F21" s="13">
        <f>SUM(F2:F20)</f>
        <v>81</v>
      </c>
      <c r="G21" s="1" t="s">
        <v>126</v>
      </c>
      <c r="H21" s="13">
        <f>SUM(H3:H20)</f>
        <v>370</v>
      </c>
      <c r="I21" s="13">
        <f>SUM(I2:I20)</f>
        <v>1</v>
      </c>
      <c r="J21" s="13">
        <f t="shared" ref="J21:T21" si="1">SUM(J2:J20)</f>
        <v>1</v>
      </c>
      <c r="K21" s="13">
        <f t="shared" si="1"/>
        <v>9</v>
      </c>
      <c r="L21" s="13">
        <f t="shared" si="1"/>
        <v>13</v>
      </c>
      <c r="M21" s="13">
        <f t="shared" si="1"/>
        <v>13</v>
      </c>
      <c r="N21" s="13">
        <f t="shared" si="1"/>
        <v>10</v>
      </c>
      <c r="O21" s="13">
        <f t="shared" si="1"/>
        <v>12</v>
      </c>
      <c r="P21" s="13">
        <f t="shared" si="1"/>
        <v>8</v>
      </c>
      <c r="Q21" s="13">
        <f t="shared" si="1"/>
        <v>8</v>
      </c>
      <c r="R21" s="13">
        <f t="shared" si="1"/>
        <v>3</v>
      </c>
      <c r="S21" s="13">
        <f t="shared" si="1"/>
        <v>1</v>
      </c>
      <c r="T21" s="13">
        <f t="shared" si="1"/>
        <v>2</v>
      </c>
      <c r="U21" s="24">
        <f>SUM(U3:U20)</f>
        <v>76</v>
      </c>
      <c r="V21" s="23" t="s">
        <v>124</v>
      </c>
      <c r="W21" s="13">
        <f>SUM(U21:V21)</f>
        <v>76</v>
      </c>
      <c r="X21" s="42"/>
    </row>
    <row r="22" spans="1:24" hidden="1" x14ac:dyDescent="0.25">
      <c r="A22" s="44"/>
      <c r="B22" s="44"/>
      <c r="C22" s="44"/>
      <c r="D22" s="44"/>
      <c r="E22" s="44"/>
      <c r="F22" s="13"/>
      <c r="G22" s="1" t="s">
        <v>127</v>
      </c>
      <c r="H22" s="13"/>
      <c r="I22" s="13"/>
      <c r="J22" s="13"/>
      <c r="K22" s="13">
        <f>I21+J21</f>
        <v>2</v>
      </c>
      <c r="L22" s="13"/>
      <c r="M22" s="13"/>
      <c r="N22" s="13">
        <f>K22+(K21+L21+M21)</f>
        <v>37</v>
      </c>
      <c r="O22" s="13"/>
      <c r="P22" s="13"/>
      <c r="Q22" s="13">
        <f>N22+(N21+O21+P21)</f>
        <v>67</v>
      </c>
      <c r="R22" s="13"/>
      <c r="S22" s="13"/>
      <c r="T22" s="13">
        <f>Q22+(Q21+R21+S21+T21)</f>
        <v>81</v>
      </c>
      <c r="U22" s="24"/>
      <c r="V22" s="23"/>
      <c r="W22" s="13"/>
      <c r="X22" s="42"/>
    </row>
    <row r="23" spans="1:24" hidden="1" x14ac:dyDescent="0.25">
      <c r="A23" s="14"/>
      <c r="B23" s="14"/>
      <c r="C23" s="14"/>
      <c r="D23" s="14"/>
      <c r="E23" s="14"/>
      <c r="F23" s="13"/>
      <c r="G23" s="13" t="s">
        <v>122</v>
      </c>
      <c r="H23" s="15"/>
      <c r="I23" s="20">
        <f>I21/$F$21</f>
        <v>1.2345679012345678E-2</v>
      </c>
      <c r="J23" s="20">
        <f t="shared" ref="J23:T23" si="2">J21/$F$21</f>
        <v>1.2345679012345678E-2</v>
      </c>
      <c r="K23" s="20">
        <f t="shared" si="2"/>
        <v>0.1111111111111111</v>
      </c>
      <c r="L23" s="20">
        <f t="shared" si="2"/>
        <v>0.16049382716049382</v>
      </c>
      <c r="M23" s="20">
        <f t="shared" si="2"/>
        <v>0.16049382716049382</v>
      </c>
      <c r="N23" s="20">
        <f t="shared" si="2"/>
        <v>0.12345679012345678</v>
      </c>
      <c r="O23" s="20">
        <f t="shared" si="2"/>
        <v>0.14814814814814814</v>
      </c>
      <c r="P23" s="20">
        <f t="shared" si="2"/>
        <v>9.8765432098765427E-2</v>
      </c>
      <c r="Q23" s="20">
        <f t="shared" si="2"/>
        <v>9.8765432098765427E-2</v>
      </c>
      <c r="R23" s="20">
        <f t="shared" si="2"/>
        <v>3.7037037037037035E-2</v>
      </c>
      <c r="S23" s="20">
        <f t="shared" si="2"/>
        <v>1.2345679012345678E-2</v>
      </c>
      <c r="T23" s="20">
        <f t="shared" si="2"/>
        <v>2.4691358024691357E-2</v>
      </c>
      <c r="X23" s="41">
        <f>SUM(I23:W23)</f>
        <v>0.99999999999999989</v>
      </c>
    </row>
    <row r="24" spans="1:24" hidden="1" x14ac:dyDescent="0.25">
      <c r="G24" s="1" t="s">
        <v>123</v>
      </c>
      <c r="I24" s="8"/>
      <c r="K24" s="21">
        <f>SUM(I23:J23)</f>
        <v>2.4691358024691357E-2</v>
      </c>
      <c r="N24" s="21">
        <f>SUM(K23:M23)</f>
        <v>0.43209876543209874</v>
      </c>
      <c r="Q24" s="21">
        <f>SUM(N23:P23)</f>
        <v>0.37037037037037035</v>
      </c>
      <c r="T24" s="21">
        <f>SUM(Q23:T23)</f>
        <v>0.1728395061728395</v>
      </c>
      <c r="X24" s="43">
        <f>SUM(I24:T24)</f>
        <v>0.99999999999999989</v>
      </c>
    </row>
    <row r="25" spans="1:24" hidden="1" x14ac:dyDescent="0.25"/>
    <row r="26" spans="1:24" hidden="1" x14ac:dyDescent="0.25"/>
    <row r="27" spans="1:24" hidden="1" x14ac:dyDescent="0.25"/>
    <row r="28" spans="1:24" ht="22.5" hidden="1" x14ac:dyDescent="0.25">
      <c r="B28" s="31" t="s">
        <v>129</v>
      </c>
      <c r="C28">
        <v>25</v>
      </c>
    </row>
    <row r="29" spans="1:24" ht="22.5" hidden="1" x14ac:dyDescent="0.25">
      <c r="B29" s="28" t="s">
        <v>130</v>
      </c>
      <c r="C29">
        <v>3</v>
      </c>
    </row>
    <row r="30" spans="1:24" hidden="1" x14ac:dyDescent="0.25"/>
    <row r="32" spans="1:24" s="48" customFormat="1" x14ac:dyDescent="0.25">
      <c r="D32" s="49" t="s">
        <v>150</v>
      </c>
      <c r="E32" s="50" t="s">
        <v>151</v>
      </c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/>
    </row>
    <row r="33" spans="4:20" ht="30" customHeight="1" x14ac:dyDescent="0.25">
      <c r="D33" s="56">
        <v>44620</v>
      </c>
      <c r="E33" s="53" t="s">
        <v>152</v>
      </c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5"/>
    </row>
  </sheetData>
  <sheetProtection algorithmName="SHA-512" hashValue="InwIc2uxisqpoYVAoq8Mmf/o0MHQQiJiDTlG0ZIFf3yWp1Z2lwZJESR4rVGLG/Z37CbkyC+uIQmMqxaBnGMVJA==" saltValue="zd4pBNUXjazu3CZBIXeVWQ==" spinCount="100000" sheet="1" objects="1" scenarios="1"/>
  <autoFilter ref="A1:T24" xr:uid="{C7D5E438-01D5-4AE5-A943-9F7ED1F886E0}"/>
  <mergeCells count="3">
    <mergeCell ref="A21:E21"/>
    <mergeCell ref="E32:T32"/>
    <mergeCell ref="E33:T3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4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143C-6511-4C59-8F6F-9B5AA0B4D071}">
  <dimension ref="A1:F42"/>
  <sheetViews>
    <sheetView zoomScaleNormal="100" zoomScaleSheetLayoutView="80" workbookViewId="0">
      <pane ySplit="1" topLeftCell="A2" activePane="bottomLeft" state="frozen"/>
      <selection pane="bottomLeft" activeCell="B37" sqref="B37"/>
    </sheetView>
  </sheetViews>
  <sheetFormatPr baseColWidth="10" defaultColWidth="11.42578125" defaultRowHeight="15" x14ac:dyDescent="0.25"/>
  <cols>
    <col min="1" max="1" width="10" customWidth="1"/>
    <col min="2" max="2" width="32.7109375" customWidth="1"/>
    <col min="3" max="3" width="21.5703125" customWidth="1"/>
    <col min="4" max="4" width="18.42578125" style="1" customWidth="1"/>
    <col min="5" max="5" width="9.5703125" style="1" bestFit="1" customWidth="1"/>
    <col min="6" max="6" width="18.42578125" style="1" customWidth="1"/>
  </cols>
  <sheetData>
    <row r="1" spans="1:6" ht="33.75" customHeight="1" x14ac:dyDescent="0.25">
      <c r="A1" s="7" t="s">
        <v>113</v>
      </c>
      <c r="B1" s="7" t="s">
        <v>3</v>
      </c>
      <c r="C1" s="7" t="s">
        <v>114</v>
      </c>
      <c r="D1" s="7" t="s">
        <v>5</v>
      </c>
      <c r="E1" s="7" t="s">
        <v>6</v>
      </c>
      <c r="F1" s="7" t="s">
        <v>52</v>
      </c>
    </row>
    <row r="2" spans="1:6" s="2" customFormat="1" ht="51.75" customHeight="1" x14ac:dyDescent="0.25">
      <c r="A2" s="17">
        <v>1</v>
      </c>
      <c r="B2" s="18" t="s">
        <v>119</v>
      </c>
      <c r="C2" s="17" t="s">
        <v>116</v>
      </c>
      <c r="D2" s="17">
        <v>3</v>
      </c>
      <c r="E2" s="17">
        <v>70</v>
      </c>
      <c r="F2" s="17" t="s">
        <v>54</v>
      </c>
    </row>
    <row r="3" spans="1:6" s="2" customFormat="1" ht="25.5" customHeight="1" x14ac:dyDescent="0.25">
      <c r="A3" s="17">
        <v>2</v>
      </c>
      <c r="B3" s="18" t="s">
        <v>46</v>
      </c>
      <c r="C3" s="17" t="s">
        <v>116</v>
      </c>
      <c r="D3" s="17">
        <v>1</v>
      </c>
      <c r="E3" s="17">
        <v>8</v>
      </c>
      <c r="F3" s="17" t="s">
        <v>53</v>
      </c>
    </row>
    <row r="4" spans="1:6" s="2" customFormat="1" ht="33.75" x14ac:dyDescent="0.25">
      <c r="A4" s="17">
        <v>3</v>
      </c>
      <c r="B4" s="18" t="s">
        <v>110</v>
      </c>
      <c r="C4" s="17" t="s">
        <v>116</v>
      </c>
      <c r="D4" s="17">
        <v>1</v>
      </c>
      <c r="E4" s="17">
        <v>8</v>
      </c>
      <c r="F4" s="17" t="s">
        <v>53</v>
      </c>
    </row>
    <row r="5" spans="1:6" s="2" customFormat="1" ht="22.5" x14ac:dyDescent="0.25">
      <c r="A5" s="17">
        <v>4</v>
      </c>
      <c r="B5" s="18" t="s">
        <v>48</v>
      </c>
      <c r="C5" s="17" t="s">
        <v>117</v>
      </c>
      <c r="D5" s="17">
        <v>1</v>
      </c>
      <c r="E5" s="17">
        <v>10</v>
      </c>
      <c r="F5" s="17" t="s">
        <v>53</v>
      </c>
    </row>
    <row r="6" spans="1:6" s="2" customFormat="1" x14ac:dyDescent="0.25">
      <c r="A6" s="17">
        <v>5</v>
      </c>
      <c r="B6" s="18" t="s">
        <v>49</v>
      </c>
      <c r="C6" s="17" t="s">
        <v>117</v>
      </c>
      <c r="D6" s="17">
        <v>1</v>
      </c>
      <c r="E6" s="17">
        <v>16</v>
      </c>
      <c r="F6" s="17" t="s">
        <v>53</v>
      </c>
    </row>
    <row r="7" spans="1:6" s="2" customFormat="1" ht="22.5" x14ac:dyDescent="0.25">
      <c r="A7" s="17">
        <v>6</v>
      </c>
      <c r="B7" s="18" t="s">
        <v>51</v>
      </c>
      <c r="C7" s="17" t="s">
        <v>117</v>
      </c>
      <c r="D7" s="17">
        <v>1</v>
      </c>
      <c r="E7" s="17">
        <v>24</v>
      </c>
      <c r="F7" s="17" t="s">
        <v>54</v>
      </c>
    </row>
    <row r="8" spans="1:6" s="2" customFormat="1" ht="22.5" x14ac:dyDescent="0.25">
      <c r="A8" s="17">
        <v>7</v>
      </c>
      <c r="B8" s="18" t="s">
        <v>56</v>
      </c>
      <c r="C8" s="17" t="s">
        <v>117</v>
      </c>
      <c r="D8" s="17">
        <v>5</v>
      </c>
      <c r="E8" s="17">
        <v>2</v>
      </c>
      <c r="F8" s="17" t="s">
        <v>53</v>
      </c>
    </row>
    <row r="9" spans="1:6" s="2" customFormat="1" x14ac:dyDescent="0.25">
      <c r="A9" s="17">
        <v>8</v>
      </c>
      <c r="B9" s="18" t="s">
        <v>59</v>
      </c>
      <c r="C9" s="17" t="s">
        <v>117</v>
      </c>
      <c r="D9" s="17">
        <v>2</v>
      </c>
      <c r="E9" s="17">
        <v>2</v>
      </c>
      <c r="F9" s="17" t="s">
        <v>54</v>
      </c>
    </row>
    <row r="10" spans="1:6" s="2" customFormat="1" ht="22.5" x14ac:dyDescent="0.25">
      <c r="A10" s="17">
        <v>9</v>
      </c>
      <c r="B10" s="18" t="s">
        <v>60</v>
      </c>
      <c r="C10" s="17" t="s">
        <v>117</v>
      </c>
      <c r="D10" s="17">
        <v>1</v>
      </c>
      <c r="E10" s="17">
        <v>24</v>
      </c>
      <c r="F10" s="17" t="s">
        <v>54</v>
      </c>
    </row>
    <row r="11" spans="1:6" s="2" customFormat="1" ht="56.25" x14ac:dyDescent="0.25">
      <c r="A11" s="17">
        <v>10</v>
      </c>
      <c r="B11" s="18" t="s">
        <v>101</v>
      </c>
      <c r="C11" s="17" t="s">
        <v>117</v>
      </c>
      <c r="D11" s="17">
        <v>1</v>
      </c>
      <c r="E11" s="17">
        <v>4</v>
      </c>
      <c r="F11" s="17" t="s">
        <v>53</v>
      </c>
    </row>
    <row r="12" spans="1:6" s="2" customFormat="1" ht="22.5" x14ac:dyDescent="0.25">
      <c r="A12" s="17">
        <v>11</v>
      </c>
      <c r="B12" s="18" t="s">
        <v>102</v>
      </c>
      <c r="C12" s="17" t="s">
        <v>117</v>
      </c>
      <c r="D12" s="17">
        <v>5</v>
      </c>
      <c r="E12" s="17">
        <v>1</v>
      </c>
      <c r="F12" s="17" t="s">
        <v>54</v>
      </c>
    </row>
    <row r="13" spans="1:6" s="2" customFormat="1" ht="22.5" x14ac:dyDescent="0.25">
      <c r="A13" s="17">
        <v>12</v>
      </c>
      <c r="B13" s="19" t="s">
        <v>61</v>
      </c>
      <c r="C13" s="17" t="s">
        <v>117</v>
      </c>
      <c r="D13" s="17">
        <v>4</v>
      </c>
      <c r="E13" s="17">
        <v>8</v>
      </c>
      <c r="F13" s="17" t="s">
        <v>54</v>
      </c>
    </row>
    <row r="14" spans="1:6" s="2" customFormat="1" ht="22.5" x14ac:dyDescent="0.25">
      <c r="A14" s="17">
        <v>13</v>
      </c>
      <c r="B14" s="19" t="s">
        <v>61</v>
      </c>
      <c r="C14" s="17" t="s">
        <v>117</v>
      </c>
      <c r="D14" s="17">
        <v>4</v>
      </c>
      <c r="E14" s="17">
        <v>8</v>
      </c>
      <c r="F14" s="17" t="s">
        <v>64</v>
      </c>
    </row>
    <row r="15" spans="1:6" s="2" customFormat="1" ht="22.5" x14ac:dyDescent="0.25">
      <c r="A15" s="17">
        <v>14</v>
      </c>
      <c r="B15" s="19" t="s">
        <v>61</v>
      </c>
      <c r="C15" s="17" t="s">
        <v>117</v>
      </c>
      <c r="D15" s="17">
        <v>1</v>
      </c>
      <c r="E15" s="17">
        <v>8</v>
      </c>
      <c r="F15" s="17" t="s">
        <v>53</v>
      </c>
    </row>
    <row r="16" spans="1:6" s="2" customFormat="1" x14ac:dyDescent="0.25">
      <c r="A16" s="17">
        <v>15</v>
      </c>
      <c r="B16" s="18" t="s">
        <v>69</v>
      </c>
      <c r="C16" s="17" t="s">
        <v>117</v>
      </c>
      <c r="D16" s="17">
        <v>1</v>
      </c>
      <c r="E16" s="17">
        <v>80</v>
      </c>
      <c r="F16" s="17" t="s">
        <v>68</v>
      </c>
    </row>
    <row r="17" spans="1:6" s="2" customFormat="1" ht="22.5" x14ac:dyDescent="0.25">
      <c r="A17" s="17">
        <v>16</v>
      </c>
      <c r="B17" s="18" t="s">
        <v>70</v>
      </c>
      <c r="C17" s="17" t="s">
        <v>117</v>
      </c>
      <c r="D17" s="17">
        <v>1</v>
      </c>
      <c r="E17" s="17">
        <v>16</v>
      </c>
      <c r="F17" s="17" t="s">
        <v>54</v>
      </c>
    </row>
    <row r="18" spans="1:6" s="2" customFormat="1" ht="22.5" x14ac:dyDescent="0.25">
      <c r="A18" s="17">
        <v>17</v>
      </c>
      <c r="B18" s="18" t="s">
        <v>71</v>
      </c>
      <c r="C18" s="17" t="s">
        <v>117</v>
      </c>
      <c r="D18" s="17">
        <v>1</v>
      </c>
      <c r="E18" s="17">
        <v>16</v>
      </c>
      <c r="F18" s="17" t="s">
        <v>68</v>
      </c>
    </row>
    <row r="19" spans="1:6" s="2" customFormat="1" ht="22.5" x14ac:dyDescent="0.25">
      <c r="A19" s="17">
        <v>18</v>
      </c>
      <c r="B19" s="18" t="s">
        <v>72</v>
      </c>
      <c r="C19" s="17" t="s">
        <v>117</v>
      </c>
      <c r="D19" s="17">
        <v>2</v>
      </c>
      <c r="E19" s="17">
        <v>2</v>
      </c>
      <c r="F19" s="17" t="s">
        <v>54</v>
      </c>
    </row>
    <row r="20" spans="1:6" s="2" customFormat="1" ht="22.5" x14ac:dyDescent="0.25">
      <c r="A20" s="17">
        <v>19</v>
      </c>
      <c r="B20" s="18" t="s">
        <v>74</v>
      </c>
      <c r="C20" s="17" t="s">
        <v>117</v>
      </c>
      <c r="D20" s="17">
        <v>1</v>
      </c>
      <c r="E20" s="17">
        <v>8</v>
      </c>
      <c r="F20" s="17" t="s">
        <v>53</v>
      </c>
    </row>
    <row r="21" spans="1:6" s="2" customFormat="1" ht="22.5" x14ac:dyDescent="0.25">
      <c r="A21" s="17">
        <v>20</v>
      </c>
      <c r="B21" s="18" t="s">
        <v>76</v>
      </c>
      <c r="C21" s="17" t="s">
        <v>117</v>
      </c>
      <c r="D21" s="17">
        <v>1</v>
      </c>
      <c r="E21" s="17">
        <v>8</v>
      </c>
      <c r="F21" s="17" t="s">
        <v>64</v>
      </c>
    </row>
    <row r="22" spans="1:6" s="2" customFormat="1" ht="22.5" x14ac:dyDescent="0.25">
      <c r="A22" s="17">
        <v>21</v>
      </c>
      <c r="B22" s="18" t="s">
        <v>77</v>
      </c>
      <c r="C22" s="17" t="s">
        <v>117</v>
      </c>
      <c r="D22" s="17">
        <v>1</v>
      </c>
      <c r="E22" s="17">
        <v>8</v>
      </c>
      <c r="F22" s="17" t="s">
        <v>64</v>
      </c>
    </row>
    <row r="23" spans="1:6" s="2" customFormat="1" ht="33.75" x14ac:dyDescent="0.25">
      <c r="A23" s="17">
        <v>22</v>
      </c>
      <c r="B23" s="18" t="s">
        <v>78</v>
      </c>
      <c r="C23" s="17" t="s">
        <v>117</v>
      </c>
      <c r="D23" s="17">
        <v>1</v>
      </c>
      <c r="E23" s="17">
        <v>8</v>
      </c>
      <c r="F23" s="17" t="s">
        <v>64</v>
      </c>
    </row>
    <row r="24" spans="1:6" s="2" customFormat="1" ht="22.5" x14ac:dyDescent="0.25">
      <c r="A24" s="17">
        <v>23</v>
      </c>
      <c r="B24" s="18" t="s">
        <v>80</v>
      </c>
      <c r="C24" s="17" t="s">
        <v>117</v>
      </c>
      <c r="D24" s="17">
        <v>1</v>
      </c>
      <c r="E24" s="17">
        <v>16</v>
      </c>
      <c r="F24" s="17" t="s">
        <v>64</v>
      </c>
    </row>
    <row r="25" spans="1:6" s="2" customFormat="1" ht="22.5" x14ac:dyDescent="0.25">
      <c r="A25" s="17">
        <v>24</v>
      </c>
      <c r="B25" s="18" t="s">
        <v>82</v>
      </c>
      <c r="C25" s="17" t="s">
        <v>117</v>
      </c>
      <c r="D25" s="17">
        <v>1</v>
      </c>
      <c r="E25" s="17">
        <v>8</v>
      </c>
      <c r="F25" s="17" t="s">
        <v>64</v>
      </c>
    </row>
    <row r="26" spans="1:6" s="2" customFormat="1" ht="22.5" x14ac:dyDescent="0.25">
      <c r="A26" s="17">
        <v>25</v>
      </c>
      <c r="B26" s="18" t="s">
        <v>83</v>
      </c>
      <c r="C26" s="17" t="s">
        <v>117</v>
      </c>
      <c r="D26" s="17">
        <v>1</v>
      </c>
      <c r="E26" s="17">
        <v>8</v>
      </c>
      <c r="F26" s="17" t="s">
        <v>54</v>
      </c>
    </row>
    <row r="27" spans="1:6" s="2" customFormat="1" ht="33.75" x14ac:dyDescent="0.25">
      <c r="A27" s="17">
        <v>26</v>
      </c>
      <c r="B27" s="18" t="s">
        <v>84</v>
      </c>
      <c r="C27" s="17" t="s">
        <v>117</v>
      </c>
      <c r="D27" s="17">
        <v>1</v>
      </c>
      <c r="E27" s="17">
        <v>16</v>
      </c>
      <c r="F27" s="17" t="s">
        <v>54</v>
      </c>
    </row>
    <row r="28" spans="1:6" s="2" customFormat="1" ht="56.25" x14ac:dyDescent="0.25">
      <c r="A28" s="17">
        <v>27</v>
      </c>
      <c r="B28" s="18" t="s">
        <v>85</v>
      </c>
      <c r="C28" s="17" t="s">
        <v>117</v>
      </c>
      <c r="D28" s="17">
        <v>3</v>
      </c>
      <c r="E28" s="17">
        <v>2</v>
      </c>
      <c r="F28" s="17" t="s">
        <v>54</v>
      </c>
    </row>
    <row r="29" spans="1:6" s="2" customFormat="1" ht="22.5" x14ac:dyDescent="0.25">
      <c r="A29" s="17">
        <v>28</v>
      </c>
      <c r="B29" s="18" t="s">
        <v>111</v>
      </c>
      <c r="C29" s="17" t="s">
        <v>115</v>
      </c>
      <c r="D29" s="17">
        <v>19</v>
      </c>
      <c r="E29" s="17">
        <v>2</v>
      </c>
      <c r="F29" s="17" t="s">
        <v>54</v>
      </c>
    </row>
    <row r="30" spans="1:6" s="2" customFormat="1" ht="33.75" x14ac:dyDescent="0.25">
      <c r="A30" s="17">
        <v>29</v>
      </c>
      <c r="B30" s="18" t="s">
        <v>112</v>
      </c>
      <c r="C30" s="17" t="s">
        <v>117</v>
      </c>
      <c r="D30" s="17">
        <v>32</v>
      </c>
      <c r="E30" s="17">
        <v>1</v>
      </c>
      <c r="F30" s="17" t="s">
        <v>68</v>
      </c>
    </row>
    <row r="31" spans="1:6" s="2" customFormat="1" x14ac:dyDescent="0.25">
      <c r="A31" s="17">
        <v>30</v>
      </c>
      <c r="B31" s="18" t="s">
        <v>118</v>
      </c>
      <c r="C31" s="17" t="s">
        <v>117</v>
      </c>
      <c r="D31" s="17">
        <v>1</v>
      </c>
      <c r="E31" s="17">
        <v>8</v>
      </c>
      <c r="F31" s="17" t="s">
        <v>54</v>
      </c>
    </row>
    <row r="32" spans="1:6" s="2" customFormat="1" x14ac:dyDescent="0.25">
      <c r="A32" s="17">
        <v>31</v>
      </c>
      <c r="B32" s="18" t="s">
        <v>87</v>
      </c>
      <c r="C32" s="17" t="s">
        <v>117</v>
      </c>
      <c r="D32" s="17">
        <v>1</v>
      </c>
      <c r="E32" s="17">
        <v>24</v>
      </c>
      <c r="F32" s="17" t="s">
        <v>53</v>
      </c>
    </row>
    <row r="33" spans="1:6" s="2" customFormat="1" ht="45" x14ac:dyDescent="0.25">
      <c r="A33" s="17">
        <v>32</v>
      </c>
      <c r="B33" s="18" t="s">
        <v>88</v>
      </c>
      <c r="C33" s="17" t="s">
        <v>117</v>
      </c>
      <c r="D33" s="17">
        <v>1</v>
      </c>
      <c r="E33" s="17">
        <v>16</v>
      </c>
      <c r="F33" s="17" t="s">
        <v>53</v>
      </c>
    </row>
    <row r="34" spans="1:6" s="2" customFormat="1" ht="45" x14ac:dyDescent="0.25">
      <c r="A34" s="17">
        <v>33</v>
      </c>
      <c r="B34" s="18" t="s">
        <v>90</v>
      </c>
      <c r="C34" s="17" t="s">
        <v>117</v>
      </c>
      <c r="D34" s="17">
        <v>1</v>
      </c>
      <c r="E34" s="17">
        <v>8</v>
      </c>
      <c r="F34" s="17" t="s">
        <v>53</v>
      </c>
    </row>
    <row r="35" spans="1:6" s="2" customFormat="1" x14ac:dyDescent="0.25">
      <c r="A35" s="17">
        <v>34</v>
      </c>
      <c r="B35" s="18" t="s">
        <v>92</v>
      </c>
      <c r="C35" s="17" t="s">
        <v>117</v>
      </c>
      <c r="D35" s="17">
        <v>1</v>
      </c>
      <c r="E35" s="17">
        <v>20</v>
      </c>
      <c r="F35" s="17" t="s">
        <v>53</v>
      </c>
    </row>
    <row r="36" spans="1:6" s="2" customFormat="1" ht="22.5" x14ac:dyDescent="0.25">
      <c r="A36" s="17">
        <v>35</v>
      </c>
      <c r="B36" s="18" t="s">
        <v>94</v>
      </c>
      <c r="C36" s="17" t="s">
        <v>117</v>
      </c>
      <c r="D36" s="17">
        <v>1</v>
      </c>
      <c r="E36" s="17">
        <v>24</v>
      </c>
      <c r="F36" s="17" t="s">
        <v>53</v>
      </c>
    </row>
    <row r="37" spans="1:6" s="2" customFormat="1" x14ac:dyDescent="0.25">
      <c r="A37" s="17">
        <v>36</v>
      </c>
      <c r="B37" s="18" t="s">
        <v>96</v>
      </c>
      <c r="C37" s="17" t="s">
        <v>117</v>
      </c>
      <c r="D37" s="17">
        <v>1</v>
      </c>
      <c r="E37" s="17">
        <v>16</v>
      </c>
      <c r="F37" s="17" t="s">
        <v>53</v>
      </c>
    </row>
    <row r="38" spans="1:6" s="2" customFormat="1" ht="33.75" x14ac:dyDescent="0.25">
      <c r="A38" s="17">
        <v>37</v>
      </c>
      <c r="B38" s="18" t="s">
        <v>100</v>
      </c>
      <c r="C38" s="17" t="s">
        <v>117</v>
      </c>
      <c r="D38" s="17">
        <v>2</v>
      </c>
      <c r="E38" s="17">
        <v>8</v>
      </c>
      <c r="F38" s="17" t="s">
        <v>53</v>
      </c>
    </row>
    <row r="39" spans="1:6" s="2" customFormat="1" ht="56.25" x14ac:dyDescent="0.25">
      <c r="A39" s="17">
        <v>38</v>
      </c>
      <c r="B39" s="18" t="s">
        <v>103</v>
      </c>
      <c r="C39" s="17" t="s">
        <v>117</v>
      </c>
      <c r="D39" s="17">
        <v>2</v>
      </c>
      <c r="E39" s="17">
        <v>2</v>
      </c>
      <c r="F39" s="17" t="s">
        <v>54</v>
      </c>
    </row>
    <row r="40" spans="1:6" s="2" customFormat="1" ht="78.75" x14ac:dyDescent="0.25">
      <c r="A40" s="17">
        <v>39</v>
      </c>
      <c r="B40" s="18" t="s">
        <v>105</v>
      </c>
      <c r="C40" s="17" t="s">
        <v>117</v>
      </c>
      <c r="D40" s="17">
        <v>4</v>
      </c>
      <c r="E40" s="17">
        <v>2</v>
      </c>
      <c r="F40" s="17" t="s">
        <v>64</v>
      </c>
    </row>
    <row r="41" spans="1:6" x14ac:dyDescent="0.25">
      <c r="A41" s="45" t="s">
        <v>24</v>
      </c>
      <c r="B41" s="45"/>
      <c r="C41" s="45"/>
      <c r="D41" s="13">
        <f>SUM(D2:D40)</f>
        <v>113</v>
      </c>
      <c r="E41" s="13">
        <f>SUM(E2:E40)</f>
        <v>520</v>
      </c>
      <c r="F41" s="13"/>
    </row>
    <row r="42" spans="1:6" x14ac:dyDescent="0.25">
      <c r="A42" s="14"/>
      <c r="B42" s="14"/>
      <c r="C42" s="14"/>
      <c r="D42" s="13"/>
      <c r="E42" s="15"/>
      <c r="F42" s="13"/>
    </row>
  </sheetData>
  <autoFilter ref="A1:F41" xr:uid="{C7D5E438-01D5-4AE5-A943-9F7ED1F886E0}"/>
  <mergeCells count="1">
    <mergeCell ref="A41:C4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4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92983-3E0A-47B8-B477-596A2A3F3A3D}">
  <dimension ref="C4:K5"/>
  <sheetViews>
    <sheetView workbookViewId="0">
      <selection activeCell="E11" sqref="E11"/>
    </sheetView>
  </sheetViews>
  <sheetFormatPr baseColWidth="10" defaultColWidth="11.42578125" defaultRowHeight="15" x14ac:dyDescent="0.25"/>
  <sheetData>
    <row r="4" spans="3:11" x14ac:dyDescent="0.25"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</row>
    <row r="5" spans="3:11" x14ac:dyDescent="0.25">
      <c r="C5" s="5">
        <v>50</v>
      </c>
      <c r="D5" s="5">
        <v>70</v>
      </c>
      <c r="E5" s="5">
        <v>70</v>
      </c>
      <c r="F5" s="5">
        <v>70</v>
      </c>
      <c r="G5" s="5">
        <v>70</v>
      </c>
      <c r="H5" s="5">
        <v>70</v>
      </c>
      <c r="I5" s="5">
        <v>50</v>
      </c>
      <c r="J5" s="5">
        <v>53</v>
      </c>
      <c r="K5">
        <f>SUM(C5:J5)</f>
        <v>503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 Temas y Cronograma (2021)</vt:lpstr>
      <vt:lpstr> Temas y Cronograma 2022</vt:lpstr>
      <vt:lpstr>Tabla para Ficha</vt:lpstr>
      <vt:lpstr>Meta 503</vt:lpstr>
      <vt:lpstr>' Temas y Cronograma (2021)'!Área_de_impresión</vt:lpstr>
      <vt:lpstr>' Temas y Cronograma 2022'!Área_de_impresión</vt:lpstr>
      <vt:lpstr>'Tabla para Ficha'!Área_de_impresión</vt:lpstr>
      <vt:lpstr>' Temas y Cronograma (2021)'!Títulos_a_imprimir</vt:lpstr>
      <vt:lpstr>' Temas y Cronograma 2022'!Títulos_a_imprimir</vt:lpstr>
      <vt:lpstr>'Tabla para Ficha'!Títulos_a_imprimir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Augusto Mahecha Gonzalez</dc:creator>
  <cp:keywords/>
  <dc:description/>
  <cp:lastModifiedBy>ASUS</cp:lastModifiedBy>
  <cp:revision/>
  <cp:lastPrinted>2021-12-03T15:52:38Z</cp:lastPrinted>
  <dcterms:created xsi:type="dcterms:W3CDTF">2019-10-30T13:55:22Z</dcterms:created>
  <dcterms:modified xsi:type="dcterms:W3CDTF">2022-06-07T16:25:09Z</dcterms:modified>
  <cp:category/>
  <cp:contentStatus/>
</cp:coreProperties>
</file>